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ホームページ掲載用\★松本氏へ依頼_毎月末締め翌月1週目 ※コピーを入れてください\2023.4月IRB後_\③治験_当院書式\2023年3月までの契約はこの規定で\"/>
    </mc:Choice>
  </mc:AlternateContent>
  <xr:revisionPtr revIDLastSave="0" documentId="13_ncr:1_{505BEA4C-E9D4-4A5D-A28A-F99119D9C8B9}" xr6:coauthVersionLast="47" xr6:coauthVersionMax="47" xr10:uidLastSave="{00000000-0000-0000-0000-000000000000}"/>
  <bookViews>
    <workbookView xWindow="13635" yWindow="0" windowWidth="14025" windowHeight="15390" xr2:uid="{00000000-000D-0000-FFFF-FFFF00000000}"/>
  </bookViews>
  <sheets>
    <sheet name="外部CRC_期間延長" sheetId="6" r:id="rId1"/>
    <sheet name="リスト" sheetId="7" r:id="rId2"/>
  </sheets>
  <definedNames>
    <definedName name="_xlnm.Print_Area" localSheetId="0">外部CRC_期間延長!$A$1:$U$81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0" i="6" l="1"/>
  <c r="Q24" i="6"/>
  <c r="K39" i="6"/>
  <c r="Q39" i="6" s="1"/>
  <c r="Q60" i="6" l="1"/>
  <c r="Q57" i="6"/>
  <c r="K33" i="6" l="1"/>
  <c r="N33" i="6" s="1"/>
  <c r="K30" i="6"/>
  <c r="N30" i="6" s="1"/>
  <c r="K24" i="6"/>
  <c r="N24" i="6" l="1"/>
  <c r="G43" i="6" s="1"/>
  <c r="Q42" i="6" s="1"/>
  <c r="Q45" i="6" s="1"/>
  <c r="G49" i="6" l="1"/>
  <c r="Q48" i="6" s="1"/>
  <c r="Q63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nakamura</author>
    <author>小倉記念_中村</author>
    <author>internet</author>
    <author>IEUser01</author>
  </authors>
  <commentList>
    <comment ref="S1" authorId="0" shapeId="0" xr:uid="{36D5CCDB-5A6A-4A07-A340-B9D64DAB05AA}">
      <text>
        <r>
          <rPr>
            <sz val="9"/>
            <color indexed="81"/>
            <rFont val="ＭＳ Ｐゴシック"/>
            <family val="3"/>
            <charset val="128"/>
          </rPr>
          <t>延長期間が1年未満の場合は迅速審査可。</t>
        </r>
      </text>
    </comment>
    <comment ref="S8" authorId="1" shapeId="0" xr:uid="{BFBD93E7-FAF6-4953-AF14-5CABAB231328}">
      <text>
        <r>
          <rPr>
            <sz val="9"/>
            <color indexed="81"/>
            <rFont val="MS P ゴシック"/>
            <family val="3"/>
            <charset val="128"/>
          </rPr>
          <t>押印省略</t>
        </r>
      </text>
    </comment>
    <comment ref="E13" authorId="2" shapeId="0" xr:uid="{00000000-0006-0000-0000-000002000000}">
      <text>
        <r>
          <rPr>
            <sz val="8"/>
            <color indexed="81"/>
            <rFont val="ＭＳ Ｐゴシック"/>
            <family val="3"/>
            <charset val="128"/>
          </rPr>
          <t>最終症例登録完了後は登録症例数を記載</t>
        </r>
      </text>
    </comment>
    <comment ref="O15" authorId="3" shapeId="0" xr:uid="{3021A162-CF1B-4B41-AE95-5A341AB812E3}">
      <text>
        <r>
          <rPr>
            <sz val="9"/>
            <color indexed="8"/>
            <rFont val="MS P ゴシック"/>
            <family val="3"/>
            <charset val="128"/>
          </rPr>
          <t>延長された期間のみ記載（端数は切り上げ）
※医療機器は不問</t>
        </r>
      </text>
    </comment>
    <comment ref="O16" authorId="3" shapeId="0" xr:uid="{D4D30F38-19D8-429A-86FD-BC4B20268BBC}">
      <text>
        <r>
          <rPr>
            <sz val="9"/>
            <color indexed="81"/>
            <rFont val="MS P ゴシック"/>
            <family val="3"/>
            <charset val="128"/>
          </rPr>
          <t>延長された期間のみ記載（端数は切り上げ）</t>
        </r>
      </text>
    </comment>
    <comment ref="H25" authorId="3" shapeId="0" xr:uid="{88A95E1B-2004-4F14-8532-1138723B40F2}">
      <text>
        <r>
          <rPr>
            <sz val="8"/>
            <color indexed="81"/>
            <rFont val="MS P ゴシック"/>
            <family val="3"/>
            <charset val="128"/>
          </rPr>
          <t>治験薬の投与期間25週毎に9P加算
※投与期間の延長がない場合は「0」ポイントと記載</t>
        </r>
      </text>
    </comment>
    <comment ref="H31" authorId="2" shapeId="0" xr:uid="{FCA88AAA-13EA-41BD-8202-8147BB4A04B2}">
      <text>
        <r>
          <rPr>
            <sz val="8"/>
            <color indexed="8"/>
            <rFont val="ＭＳ Ｐゴシック"/>
            <family val="3"/>
            <charset val="128"/>
          </rPr>
          <t>治験薬の投与期間25週毎に9P加算
※投与期間の延長がない場合は「0」ポイント</t>
        </r>
      </text>
    </comment>
    <comment ref="H34" authorId="2" shapeId="0" xr:uid="{B4C09E3F-7CE3-4C27-9D8C-28FAF2978A91}">
      <text>
        <r>
          <rPr>
            <sz val="8"/>
            <color indexed="8"/>
            <rFont val="ＭＳ Ｐゴシック"/>
            <family val="3"/>
            <charset val="128"/>
          </rPr>
          <t>治験期間（1ヵ月単位）毎に1P加算
・治験薬管理費ポイント算出表（P）
・治験機器管理費ポイント算出表（I）</t>
        </r>
      </text>
    </comment>
    <comment ref="Q39" authorId="0" shapeId="0" xr:uid="{00000000-0006-0000-0000-000006000000}">
      <text>
        <r>
          <rPr>
            <sz val="8"/>
            <color indexed="81"/>
            <rFont val="ＭＳ Ｐゴシック"/>
            <family val="3"/>
            <charset val="128"/>
          </rPr>
          <t>SMO委託の場合はリストから「SMO委託」を選んでください</t>
        </r>
      </text>
    </comment>
    <comment ref="H41" authorId="3" shapeId="0" xr:uid="{F6F71E7D-1015-435D-B857-CEABFAAA7173}">
      <text>
        <r>
          <rPr>
            <sz val="8"/>
            <color indexed="81"/>
            <rFont val="MS P ゴシック"/>
            <family val="3"/>
            <charset val="128"/>
          </rPr>
          <t>追加がない場合は「0」入力</t>
        </r>
      </text>
    </comment>
    <comment ref="Q42" authorId="4" shapeId="0" xr:uid="{00000000-0006-0000-0000-000007000000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48" authorId="4" shapeId="0" xr:uid="{00000000-0006-0000-0000-000008000000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<sst xmlns="http://schemas.openxmlformats.org/spreadsheetml/2006/main" count="170" uniqueCount="111">
  <si>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</si>
  <si>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</si>
  <si>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</si>
  <si>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</si>
  <si>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</si>
  <si>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</si>
  <si>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</si>
  <si>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</si>
  <si>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円①</t>
    <rPh sb="0" eb="1">
      <t>エン</t>
    </rPh>
    <phoneticPr fontId="1"/>
  </si>
  <si>
    <t>円②</t>
    <rPh sb="0" eb="1">
      <t>エン</t>
    </rPh>
    <phoneticPr fontId="1"/>
  </si>
  <si>
    <t>円④</t>
    <rPh sb="0" eb="1">
      <t>エン</t>
    </rPh>
    <phoneticPr fontId="1"/>
  </si>
  <si>
    <t>円　</t>
    <rPh sb="0" eb="1">
      <t>エン</t>
    </rPh>
    <phoneticPr fontId="1"/>
  </si>
  <si>
    <t>円</t>
    <rPh sb="0" eb="1">
      <t>エン</t>
    </rPh>
    <phoneticPr fontId="1"/>
  </si>
  <si>
    <t>小計</t>
    <rPh sb="0" eb="2">
      <t>ショウケイ</t>
    </rPh>
    <phoneticPr fontId="1"/>
  </si>
  <si>
    <t>単価=6,000円</t>
  </si>
  <si>
    <t>円）×0.3</t>
    <rPh sb="0" eb="1">
      <t>エン</t>
    </rPh>
    <phoneticPr fontId="1"/>
  </si>
  <si>
    <t>円⑦　</t>
    <rPh sb="0" eb="1">
      <t>エン</t>
    </rPh>
    <phoneticPr fontId="1"/>
  </si>
  <si>
    <t>円⑧　</t>
    <rPh sb="0" eb="1">
      <t>エン</t>
    </rPh>
    <phoneticPr fontId="1"/>
  </si>
  <si>
    <t>円⑨　</t>
    <rPh sb="0" eb="1">
      <t>エン</t>
    </rPh>
    <phoneticPr fontId="1"/>
  </si>
  <si>
    <t>円⑩　</t>
    <rPh sb="0" eb="1">
      <t>エン</t>
    </rPh>
    <phoneticPr fontId="1"/>
  </si>
  <si>
    <t>Ⅱ．間接経費</t>
    <rPh sb="2" eb="4">
      <t>カンセツ</t>
    </rPh>
    <rPh sb="4" eb="6">
      <t>ケイヒ</t>
    </rPh>
    <phoneticPr fontId="1"/>
  </si>
  <si>
    <t>Ⅴ．治験資料保管経費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</si>
  <si>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Ⅵ．継続審査経費</t>
    <rPh sb="2" eb="4">
      <t>ケイゾク</t>
    </rPh>
    <rPh sb="4" eb="6">
      <t>シンサ</t>
    </rPh>
    <rPh sb="6" eb="8">
      <t>ケイヒ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</si>
  <si>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</si>
  <si>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</si>
  <si>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</si>
  <si>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</si>
  <si>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</si>
  <si>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</si>
  <si>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Ⅲ．端末使用経費</t>
    <rPh sb="2" eb="4">
      <t>タンマツ</t>
    </rPh>
    <rPh sb="4" eb="6">
      <t>シヨウ</t>
    </rPh>
    <rPh sb="6" eb="8">
      <t>ケイヒ</t>
    </rPh>
    <phoneticPr fontId="1"/>
  </si>
  <si>
    <t>Ⅳ．治験導入経費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</si>
  <si>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Ⅶ．原資料閲覧経費</t>
    <rPh sb="2" eb="5">
      <t>ゲンシリョウ</t>
    </rPh>
    <rPh sb="5" eb="7">
      <t>エツラン</t>
    </rPh>
    <rPh sb="7" eb="9">
      <t>ケイヒ</t>
    </rPh>
    <phoneticPr fontId="1"/>
  </si>
  <si>
    <t>６．事務局経費</t>
    <rPh sb="2" eb="5">
      <t>ジムキョク</t>
    </rPh>
    <rPh sb="5" eb="7">
      <t>ケイヒ</t>
    </rPh>
    <phoneticPr fontId="1"/>
  </si>
  <si>
    <t>―</t>
    <phoneticPr fontId="1"/>
  </si>
  <si>
    <t>―</t>
    <phoneticPr fontId="1"/>
  </si>
  <si>
    <t>―</t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</si>
  <si>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</si>
  <si>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（①+②+③+④+⑤+⑥）×0.2</t>
    <phoneticPr fontId="1"/>
  </si>
  <si>
    <t>（</t>
    <phoneticPr fontId="1"/>
  </si>
  <si>
    <t>)×0.2</t>
    <phoneticPr fontId="1"/>
  </si>
  <si>
    <t>円⑪　</t>
    <rPh sb="0" eb="1">
      <t>エン</t>
    </rPh>
    <phoneticPr fontId="1"/>
  </si>
  <si>
    <t>―</t>
  </si>
  <si>
    <t>円⑤</t>
    <rPh sb="0" eb="1">
      <t>エン</t>
    </rPh>
    <phoneticPr fontId="1"/>
  </si>
  <si>
    <t>合計 I～V（⑦+⑧+⑨+⑩+⑪）</t>
    <rPh sb="0" eb="2">
      <t>ゴウケイ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</si>
  <si>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</si>
  <si>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）回</t>
    <rPh sb="1" eb="2">
      <t>カイ</t>
    </rPh>
    <phoneticPr fontId="1"/>
  </si>
  <si>
    <t>固定費</t>
    <rPh sb="0" eb="3">
      <t>コテイヒ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</si>
  <si>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</si>
  <si>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
(症例数・来院数）</t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</si>
  <si>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変動費</t>
    <rPh sb="0" eb="2">
      <t>ヘンドウ</t>
    </rPh>
    <rPh sb="2" eb="3">
      <t>ヒ</t>
    </rPh>
    <phoneticPr fontId="1"/>
  </si>
  <si>
    <t>⑦(</t>
    <phoneticPr fontId="1"/>
  </si>
  <si>
    <t>　⑫通常審査　20,000円/1回　（税別）
　⑬迅速審査　10,000円/1回　（税別）
　⑭緊急審査　50,000円/1回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59" eb="60">
      <t>エン</t>
    </rPh>
    <rPh sb="62" eb="63">
      <t>カイ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</si>
  <si>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</si>
  <si>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Ⅰ．直接経費　×0.3</t>
    <rPh sb="2" eb="4">
      <t>チョクセツ</t>
    </rPh>
    <rPh sb="4" eb="6">
      <t>ケイヒ</t>
    </rPh>
    <phoneticPr fontId="1"/>
  </si>
  <si>
    <t>―</t>
    <phoneticPr fontId="1"/>
  </si>
  <si>
    <t>加算ﾎﾟｲﾝﾄ数×単価×実施症例数</t>
    <rPh sb="0" eb="2">
      <t>カサン</t>
    </rPh>
    <rPh sb="7" eb="8">
      <t>スウ</t>
    </rPh>
    <rPh sb="9" eb="11">
      <t>タンカ</t>
    </rPh>
    <rPh sb="12" eb="14">
      <t>ジッシ</t>
    </rPh>
    <rPh sb="14" eb="16">
      <t>ショウレイ</t>
    </rPh>
    <rPh sb="16" eb="17">
      <t>スウ</t>
    </rPh>
    <phoneticPr fontId="1"/>
  </si>
  <si>
    <t>加算ﾎﾟｲﾝﾄ数=（</t>
    <rPh sb="0" eb="2">
      <t>カサン</t>
    </rPh>
    <rPh sb="7" eb="8">
      <t>スウ</t>
    </rPh>
    <phoneticPr fontId="1"/>
  </si>
  <si>
    <t>）</t>
    <phoneticPr fontId="1"/>
  </si>
  <si>
    <t>単価=1,000円</t>
    <phoneticPr fontId="1"/>
  </si>
  <si>
    <t>負担軽減費×追加来院回数×実施症例数</t>
    <rPh sb="0" eb="2">
      <t>フタン</t>
    </rPh>
    <rPh sb="2" eb="4">
      <t>ケイゲン</t>
    </rPh>
    <rPh sb="4" eb="5">
      <t>ヒ</t>
    </rPh>
    <rPh sb="6" eb="8">
      <t>ツイカ</t>
    </rPh>
    <rPh sb="8" eb="10">
      <t>ライイン</t>
    </rPh>
    <rPh sb="10" eb="12">
      <t>カイスウ</t>
    </rPh>
    <rPh sb="13" eb="15">
      <t>ジッシ</t>
    </rPh>
    <rPh sb="15" eb="17">
      <t>ショウレイ</t>
    </rPh>
    <rPh sb="17" eb="18">
      <t>スウ</t>
    </rPh>
    <phoneticPr fontId="1"/>
  </si>
  <si>
    <t>追加来院回数=（</t>
    <rPh sb="0" eb="2">
      <t>ツイカ</t>
    </rPh>
    <rPh sb="2" eb="4">
      <t>ライイン</t>
    </rPh>
    <rPh sb="4" eb="5">
      <t>カイ</t>
    </rPh>
    <rPh sb="5" eb="6">
      <t>スウ</t>
    </rPh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</si>
  <si>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</si>
  <si>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年　　　月　　　日～　　　　　年　　　月　　　日</t>
    <rPh sb="0" eb="1">
      <t>ネン</t>
    </rPh>
    <rPh sb="4" eb="5">
      <t>ガツ</t>
    </rPh>
    <rPh sb="8" eb="9">
      <t>ニチ</t>
    </rPh>
    <rPh sb="15" eb="16">
      <t>ネン</t>
    </rPh>
    <rPh sb="19" eb="20">
      <t>ガツ</t>
    </rPh>
    <rPh sb="23" eb="24">
      <t>ニチ</t>
    </rPh>
    <phoneticPr fontId="1"/>
  </si>
  <si>
    <t>週）</t>
    <rPh sb="0" eb="1">
      <t>シュウ</t>
    </rPh>
    <phoneticPr fontId="1"/>
  </si>
  <si>
    <t>―</t>
    <phoneticPr fontId="1"/>
  </si>
  <si>
    <t>書式KMH3（外部_期間延長)</t>
    <rPh sb="0" eb="2">
      <t>ショシキ</t>
    </rPh>
    <rPh sb="7" eb="9">
      <t>ガイブ</t>
    </rPh>
    <rPh sb="10" eb="12">
      <t>キカン</t>
    </rPh>
    <rPh sb="12" eb="14">
      <t>エンチョウ</t>
    </rPh>
    <phoneticPr fontId="1"/>
  </si>
  <si>
    <t>　　2019.5月作成</t>
    <rPh sb="8" eb="9">
      <t>ガツ</t>
    </rPh>
    <rPh sb="9" eb="11">
      <t>サクセイ</t>
    </rPh>
    <phoneticPr fontId="1"/>
  </si>
  <si>
    <t>期間延長に
おける金額
（税込）</t>
    <rPh sb="0" eb="2">
      <t>キカン</t>
    </rPh>
    <rPh sb="2" eb="4">
      <t>エンチョウ</t>
    </rPh>
    <rPh sb="9" eb="11">
      <t>キンガク</t>
    </rPh>
    <rPh sb="13" eb="15">
      <t>ゼイコミ</t>
    </rPh>
    <phoneticPr fontId="1"/>
  </si>
  <si>
    <t>　　2019.9月作成</t>
    <rPh sb="8" eb="9">
      <t>ガツ</t>
    </rPh>
    <rPh sb="9" eb="11">
      <t>サクセイ</t>
    </rPh>
    <phoneticPr fontId="1"/>
  </si>
  <si>
    <t>請求時期</t>
    <rPh sb="0" eb="2">
      <t>セイキュウ</t>
    </rPh>
    <rPh sb="2" eb="4">
      <t>ジキ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</si>
  <si>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</si>
  <si>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</si>
  <si>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治験終了時</t>
    <rPh sb="0" eb="2">
      <t>チケン</t>
    </rPh>
    <rPh sb="2" eb="5">
      <t>シュウリョウジ</t>
    </rPh>
    <phoneticPr fontId="1"/>
  </si>
  <si>
    <t>―</t>
    <phoneticPr fontId="1"/>
  </si>
  <si>
    <t>契約成立時
症例追加時</t>
    <rPh sb="0" eb="2">
      <t>ケイヤク</t>
    </rPh>
    <rPh sb="2" eb="4">
      <t>セイリツ</t>
    </rPh>
    <rPh sb="4" eb="5">
      <t>ジ</t>
    </rPh>
    <rPh sb="6" eb="8">
      <t>ショウレイ</t>
    </rPh>
    <rPh sb="8" eb="10">
      <t>ツイカ</t>
    </rPh>
    <rPh sb="10" eb="11">
      <t>ジ</t>
    </rPh>
    <phoneticPr fontId="1"/>
  </si>
  <si>
    <t>契約成立時</t>
    <phoneticPr fontId="1"/>
  </si>
  <si>
    <t>治験実施状況報告時
（年一回）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1" eb="12">
      <t>ネン</t>
    </rPh>
    <rPh sb="12" eb="14">
      <t>イッカイ</t>
    </rPh>
    <phoneticPr fontId="1"/>
  </si>
  <si>
    <t>（15年以内）</t>
    <rPh sb="3" eb="4">
      <t>ネン</t>
    </rPh>
    <rPh sb="4" eb="6">
      <t>イナイ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</si>
  <si>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</si>
  <si>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</si>
  <si>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</si>
  <si>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</si>
  <si>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</si>
  <si>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</si>
  <si>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　⑮オンサイトモニタリング　10,000円/日×実施回数 （税別）
　⑯リモートモニタリング　10,000円/回×実施回数 （税別）
　⑰監査　100,000円/日×実施回数 （税別）</t>
    <rPh sb="20" eb="21">
      <t>エン</t>
    </rPh>
    <rPh sb="22" eb="23">
      <t>ヒ</t>
    </rPh>
    <rPh sb="24" eb="26">
      <t>ジッシ</t>
    </rPh>
    <rPh sb="26" eb="28">
      <t>カイスウ</t>
    </rPh>
    <rPh sb="30" eb="32">
      <t>ゼイベツ</t>
    </rPh>
    <rPh sb="55" eb="56">
      <t>カイ</t>
    </rPh>
    <rPh sb="69" eb="71">
      <t>カンサ</t>
    </rPh>
    <rPh sb="89" eb="91">
      <t>ゼイベツ</t>
    </rPh>
    <phoneticPr fontId="1"/>
  </si>
  <si>
    <t>―</t>
    <phoneticPr fontId="1"/>
  </si>
  <si>
    <t>費用形態</t>
    <rPh sb="0" eb="2">
      <t>ヒヨウ</t>
    </rPh>
    <rPh sb="2" eb="4">
      <t>ケイタイ</t>
    </rPh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</si>
  <si>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</si>
  <si>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⑮⑯
治験実施状況報告時（年一回）
⑰
事象発生時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0" eb="22">
      <t>ジショウ</t>
    </rPh>
    <phoneticPr fontId="1"/>
  </si>
  <si>
    <t>　　　　　　　　　　　　（　　　　　　　　）</t>
    <phoneticPr fontId="1"/>
  </si>
  <si>
    <t>　　2022.1月作成</t>
    <phoneticPr fontId="1"/>
  </si>
  <si>
    <t>　　2021.9月作成</t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</si>
  <si>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</si>
  <si>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</si>
  <si>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</si>
  <si>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</si>
  <si>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=SUM(K33*F13)</t>
    <phoneticPr fontId="1"/>
  </si>
  <si>
    <t>２．臨床研究費</t>
    <phoneticPr fontId="1"/>
  </si>
  <si>
    <t>円⑥</t>
    <phoneticPr fontId="1"/>
  </si>
  <si>
    <t>(税不要)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</si>
  <si>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</si>
  <si>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</si>
  <si>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</si>
  <si>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r>
      <t>Ⅴ’．治験資料保管経費</t>
    </r>
    <r>
      <rPr>
        <sz val="9"/>
        <rFont val="ＭＳ Ｐゴシック"/>
        <family val="3"/>
        <charset val="128"/>
        <scheme val="minor"/>
      </rPr>
      <t>（*3）</t>
    </r>
    <rPh sb="3" eb="5">
      <t>チケン</t>
    </rPh>
    <rPh sb="5" eb="7">
      <t>シリョウ</t>
    </rPh>
    <rPh sb="7" eb="9">
      <t>ホカン</t>
    </rPh>
    <rPh sb="9" eb="11">
      <t>ケイヒ</t>
    </rPh>
    <phoneticPr fontId="1"/>
  </si>
  <si>
    <t>１．審査費用（IRB初回）</t>
    <rPh sb="2" eb="4">
      <t>シンサ</t>
    </rPh>
    <rPh sb="4" eb="6">
      <t>ヒヨウ</t>
    </rPh>
    <rPh sb="10" eb="12">
      <t>ショカイ</t>
    </rPh>
    <phoneticPr fontId="1"/>
  </si>
  <si>
    <t>最終症例登録完了時
（実績に応じて精算）
※事務局までご連絡ください。</t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</si>
  <si>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</si>
  <si>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（期間延長</t>
    <rPh sb="1" eb="3">
      <t>キカン</t>
    </rPh>
    <rPh sb="3" eb="5">
      <t>エンチョウ</t>
    </rPh>
    <phoneticPr fontId="1"/>
  </si>
  <si>
    <t>回目）</t>
    <phoneticPr fontId="1"/>
  </si>
  <si>
    <t>試験期間</t>
    <rPh sb="0" eb="2">
      <t>シケン</t>
    </rPh>
    <rPh sb="2" eb="4">
      <t>キカン</t>
    </rPh>
    <phoneticPr fontId="1"/>
  </si>
  <si>
    <t>投与期間（治験薬）</t>
    <rPh sb="0" eb="2">
      <t>トウヨ</t>
    </rPh>
    <rPh sb="2" eb="4">
      <t>キカン</t>
    </rPh>
    <rPh sb="5" eb="8">
      <t>チケンヤク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</si>
</sst>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2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7.5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indexed="8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8"/>
      <color indexed="81"/>
      <name val="MS P ゴシック"/>
      <family val="3"/>
      <charset val="128"/>
    </font>
    <font>
      <sz val="8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3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top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6" fillId="0" borderId="0" xfId="0" applyFont="1">
      <alignment vertical="center"/>
    </xf>
    <xf numFmtId="0" fontId="6" fillId="0" borderId="11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6" fillId="0" borderId="11" xfId="0" applyFont="1" applyBorder="1" applyAlignment="1">
      <alignment horizont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6" fillId="0" borderId="3" xfId="0" applyFont="1" applyBorder="1">
      <alignment vertical="center"/>
    </xf>
    <xf numFmtId="0" fontId="2" fillId="0" borderId="0" xfId="0" applyFont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shrinkToFit="1"/>
    </xf>
    <xf numFmtId="176" fontId="3" fillId="0" borderId="0" xfId="0" applyNumberFormat="1" applyFont="1" applyAlignment="1">
      <alignment horizontal="center" vertical="center" shrinkToFit="1"/>
    </xf>
    <xf numFmtId="176" fontId="3" fillId="0" borderId="7" xfId="0" applyNumberFormat="1" applyFont="1" applyBorder="1" applyAlignment="1">
      <alignment horizontal="center" vertical="center" shrinkToFit="1"/>
    </xf>
    <xf numFmtId="176" fontId="3" fillId="0" borderId="8" xfId="0" applyNumberFormat="1" applyFont="1" applyBorder="1" applyAlignment="1">
      <alignment horizontal="center" vertical="center" shrinkToFit="1"/>
    </xf>
    <xf numFmtId="176" fontId="3" fillId="0" borderId="9" xfId="0" applyNumberFormat="1" applyFont="1" applyBorder="1" applyAlignment="1">
      <alignment horizontal="center" vertical="center" shrinkToFit="1"/>
    </xf>
    <xf numFmtId="176" fontId="3" fillId="0" borderId="10" xfId="0" applyNumberFormat="1" applyFont="1" applyBorder="1" applyAlignment="1">
      <alignment horizontal="center" vertical="center" shrinkToFit="1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 shrinkToFit="1"/>
    </xf>
    <xf numFmtId="176" fontId="3" fillId="0" borderId="4" xfId="0" applyNumberFormat="1" applyFont="1" applyBorder="1" applyAlignment="1">
      <alignment horizontal="center" vertical="center" shrinkToFit="1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right" vertical="center" shrinkToFit="1"/>
    </xf>
    <xf numFmtId="176" fontId="3" fillId="0" borderId="4" xfId="0" applyNumberFormat="1" applyFont="1" applyBorder="1" applyAlignment="1">
      <alignment horizontal="right" vertical="center" shrinkToFit="1"/>
    </xf>
    <xf numFmtId="176" fontId="3" fillId="0" borderId="6" xfId="0" applyNumberFormat="1" applyFont="1" applyBorder="1" applyAlignment="1">
      <alignment horizontal="right" vertical="center" shrinkToFit="1"/>
    </xf>
    <xf numFmtId="176" fontId="3" fillId="0" borderId="0" xfId="0" applyNumberFormat="1" applyFont="1" applyAlignment="1">
      <alignment horizontal="right" vertical="center" shrinkToFit="1"/>
    </xf>
    <xf numFmtId="176" fontId="3" fillId="0" borderId="8" xfId="0" applyNumberFormat="1" applyFont="1" applyBorder="1" applyAlignment="1">
      <alignment horizontal="right" vertical="center" shrinkToFit="1"/>
    </xf>
    <xf numFmtId="176" fontId="3" fillId="0" borderId="9" xfId="0" applyNumberFormat="1" applyFont="1" applyBorder="1" applyAlignment="1">
      <alignment horizontal="right" vertical="center" shrinkToFi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176" fontId="3" fillId="0" borderId="19" xfId="0" applyNumberFormat="1" applyFont="1" applyBorder="1" applyAlignment="1">
      <alignment horizontal="center" vertical="center" shrinkToFit="1"/>
    </xf>
    <xf numFmtId="176" fontId="3" fillId="0" borderId="20" xfId="0" applyNumberFormat="1" applyFont="1" applyBorder="1" applyAlignment="1">
      <alignment horizontal="center" vertical="center" shrinkToFit="1"/>
    </xf>
    <xf numFmtId="176" fontId="3" fillId="0" borderId="21" xfId="0" applyNumberFormat="1" applyFont="1" applyBorder="1" applyAlignment="1">
      <alignment horizontal="center" vertical="center" shrinkToFit="1"/>
    </xf>
    <xf numFmtId="176" fontId="3" fillId="0" borderId="5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0" fontId="3" fillId="0" borderId="9" xfId="0" applyFont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176" fontId="3" fillId="0" borderId="1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top" textRotation="255"/>
    </xf>
    <xf numFmtId="0" fontId="17" fillId="2" borderId="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shrinkToFit="1"/>
    </xf>
    <xf numFmtId="0" fontId="3" fillId="0" borderId="9" xfId="0" applyFont="1" applyBorder="1" applyAlignment="1">
      <alignment horizontal="right" vertical="center" shrinkToFit="1"/>
    </xf>
    <xf numFmtId="0" fontId="7" fillId="3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176" fontId="11" fillId="0" borderId="3" xfId="0" applyNumberFormat="1" applyFont="1" applyBorder="1" applyAlignment="1">
      <alignment horizontal="right" vertical="center" shrinkToFit="1"/>
    </xf>
    <xf numFmtId="176" fontId="11" fillId="0" borderId="4" xfId="0" applyNumberFormat="1" applyFont="1" applyBorder="1" applyAlignment="1">
      <alignment horizontal="right" vertical="center" shrinkToFit="1"/>
    </xf>
    <xf numFmtId="176" fontId="11" fillId="0" borderId="6" xfId="0" applyNumberFormat="1" applyFont="1" applyBorder="1" applyAlignment="1">
      <alignment horizontal="right" vertical="center" shrinkToFit="1"/>
    </xf>
    <xf numFmtId="176" fontId="11" fillId="0" borderId="0" xfId="0" applyNumberFormat="1" applyFont="1" applyAlignment="1">
      <alignment horizontal="right" vertical="center" shrinkToFit="1"/>
    </xf>
    <xf numFmtId="176" fontId="11" fillId="0" borderId="8" xfId="0" applyNumberFormat="1" applyFont="1" applyBorder="1" applyAlignment="1">
      <alignment horizontal="right" vertical="center" shrinkToFit="1"/>
    </xf>
    <xf numFmtId="176" fontId="11" fillId="0" borderId="9" xfId="0" applyNumberFormat="1" applyFont="1" applyBorder="1" applyAlignment="1">
      <alignment horizontal="right" vertical="center" shrinkToFit="1"/>
    </xf>
    <xf numFmtId="0" fontId="11" fillId="0" borderId="5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3" fillId="0" borderId="14" xfId="0" applyNumberFormat="1" applyFont="1" applyBorder="1" applyAlignment="1">
      <alignment horizontal="right" vertical="center" shrinkToFit="1"/>
    </xf>
    <xf numFmtId="176" fontId="3" fillId="0" borderId="15" xfId="0" applyNumberFormat="1" applyFont="1" applyBorder="1" applyAlignment="1">
      <alignment horizontal="right" vertical="center" shrinkToFit="1"/>
    </xf>
    <xf numFmtId="0" fontId="3" fillId="0" borderId="16" xfId="0" applyFont="1" applyBorder="1" applyAlignment="1">
      <alignment horizontal="left" vertical="center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7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left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16" fillId="0" borderId="0" xfId="0" applyFont="1" applyAlignment="1">
      <alignment horizontal="right" vertical="top"/>
    </xf>
    <xf numFmtId="0" fontId="3" fillId="0" borderId="7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7">
    <dxf>
      <fill>
        <patternFill>
          <bgColor theme="9" tint="0.59996337778862885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161925</xdr:colOff>
      <xdr:row>1</xdr:row>
      <xdr:rowOff>57150</xdr:rowOff>
    </xdr:from>
    <xdr:to>
      <xdr:col>28</xdr:col>
      <xdr:colOff>676276</xdr:colOff>
      <xdr:row>5</xdr:row>
      <xdr:rowOff>85725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125540E-BCEB-446C-9367-B54BC4190D3B}"/>
            </a:ext>
          </a:extLst>
        </xdr:cNvPr>
        <xdr:cNvSpPr txBox="1"/>
      </xdr:nvSpPr>
      <xdr:spPr>
        <a:xfrm>
          <a:off x="9715500" y="381000"/>
          <a:ext cx="5314951" cy="71437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2"/>
  <sheetViews>
    <sheetView tabSelected="1" zoomScaleNormal="100" workbookViewId="0">
      <selection activeCell="J3" sqref="J3:K4"/>
    </sheetView>
  </sheetViews>
  <sheetFormatPr defaultColWidth="9" defaultRowHeight="13.5"/>
  <cols>
    <col min="1" max="5" width="5.375" style="3" customWidth="1"/>
    <col min="6" max="10" width="5.5" style="3" customWidth="1"/>
    <col min="11" max="12" width="5.75" style="3" customWidth="1"/>
    <col min="13" max="13" width="3.5" style="3" customWidth="1"/>
    <col min="14" max="15" width="5.75" style="3" customWidth="1"/>
    <col min="16" max="16" width="3.5" style="3" customWidth="1"/>
    <col min="17" max="18" width="5.75" style="3" customWidth="1"/>
    <col min="19" max="19" width="4.875" style="3" customWidth="1"/>
    <col min="20" max="20" width="9.5" style="17" bestFit="1" customWidth="1"/>
    <col min="21" max="21" width="15.125" style="17" customWidth="1"/>
    <col min="22" max="16384" width="9" style="3"/>
  </cols>
  <sheetData>
    <row r="1" spans="1:21" ht="25.5" customHeight="1">
      <c r="A1" s="2" t="s">
        <v>65</v>
      </c>
      <c r="G1" s="120" t="s">
        <v>0</v>
      </c>
      <c r="H1" s="120"/>
      <c r="I1" s="120"/>
      <c r="J1" s="120"/>
      <c r="K1" s="120"/>
      <c r="L1" s="120"/>
      <c r="M1" s="120"/>
      <c r="S1" s="188" t="s">
        <v>1</v>
      </c>
      <c r="T1" s="188"/>
      <c r="U1" s="188"/>
    </row>
    <row r="2" spans="1:21" ht="13.5" customHeight="1">
      <c r="G2" s="120"/>
      <c r="H2" s="120"/>
      <c r="I2" s="120"/>
      <c r="J2" s="120"/>
      <c r="K2" s="120"/>
      <c r="L2" s="120"/>
      <c r="M2" s="120"/>
    </row>
    <row r="3" spans="1:21" ht="13.5" customHeight="1">
      <c r="A3" s="3" t="s">
        <v>36</v>
      </c>
      <c r="G3" s="75" t="s">
        <v>107</v>
      </c>
      <c r="H3" s="75"/>
      <c r="I3" s="75"/>
      <c r="J3" s="76"/>
      <c r="K3" s="76"/>
      <c r="L3" s="77" t="s">
        <v>108</v>
      </c>
      <c r="M3" s="77"/>
    </row>
    <row r="4" spans="1:21" ht="13.5" customHeight="1">
      <c r="A4" s="3" t="s">
        <v>28</v>
      </c>
      <c r="G4" s="75"/>
      <c r="H4" s="75"/>
      <c r="I4" s="75"/>
      <c r="J4" s="76"/>
      <c r="K4" s="76"/>
      <c r="L4" s="77"/>
      <c r="M4" s="77"/>
    </row>
    <row r="5" spans="1:21">
      <c r="Q5" s="3" t="s">
        <v>27</v>
      </c>
      <c r="T5" s="26"/>
      <c r="U5" s="3"/>
    </row>
    <row r="6" spans="1:21">
      <c r="N6" s="4"/>
      <c r="O6" s="4"/>
      <c r="P6" s="4"/>
      <c r="Q6" s="3" t="s">
        <v>24</v>
      </c>
      <c r="S6" s="202"/>
      <c r="T6" s="202"/>
      <c r="U6" s="202"/>
    </row>
    <row r="7" spans="1:21">
      <c r="N7" s="4"/>
      <c r="O7" s="4"/>
      <c r="P7" s="4"/>
      <c r="Q7" s="3" t="s">
        <v>25</v>
      </c>
      <c r="S7" s="202"/>
      <c r="T7" s="202"/>
      <c r="U7" s="202"/>
    </row>
    <row r="8" spans="1:21" ht="13.5" customHeight="1">
      <c r="N8" s="4"/>
      <c r="O8" s="4"/>
      <c r="P8" s="4"/>
      <c r="Q8" s="3" t="s">
        <v>26</v>
      </c>
      <c r="S8" s="202"/>
      <c r="T8" s="202"/>
      <c r="U8" s="202"/>
    </row>
    <row r="9" spans="1:21">
      <c r="N9" s="4"/>
      <c r="O9" s="4"/>
      <c r="P9" s="4"/>
      <c r="Q9" s="4"/>
      <c r="R9" s="4"/>
      <c r="S9" s="4"/>
    </row>
    <row r="10" spans="1:21" ht="13.15" customHeight="1">
      <c r="A10" s="122" t="s">
        <v>52</v>
      </c>
      <c r="B10" s="122"/>
      <c r="C10" s="122"/>
      <c r="D10" s="122"/>
      <c r="E10" s="122"/>
      <c r="F10" s="122"/>
      <c r="G10" s="86" t="s">
        <v>89</v>
      </c>
      <c r="H10" s="86"/>
      <c r="I10" s="86"/>
      <c r="J10" s="86"/>
      <c r="K10" s="86"/>
      <c r="L10" s="86"/>
    </row>
    <row r="11" spans="1:21">
      <c r="A11" s="123"/>
      <c r="B11" s="123"/>
      <c r="C11" s="123"/>
      <c r="D11" s="123"/>
      <c r="E11" s="123"/>
      <c r="F11" s="123"/>
      <c r="G11" s="95"/>
      <c r="H11" s="95"/>
      <c r="I11" s="95"/>
      <c r="J11" s="95"/>
      <c r="K11" s="95"/>
      <c r="L11" s="95"/>
    </row>
    <row r="12" spans="1:21">
      <c r="F12" s="5"/>
      <c r="G12" s="5"/>
      <c r="H12" s="5"/>
      <c r="I12" s="5"/>
      <c r="J12" s="6"/>
      <c r="K12" s="6"/>
      <c r="L12" s="6"/>
      <c r="M12" s="6"/>
    </row>
    <row r="13" spans="1:21">
      <c r="B13" s="86" t="s">
        <v>61</v>
      </c>
      <c r="C13" s="86"/>
      <c r="D13" s="86"/>
      <c r="E13" s="124"/>
      <c r="F13" s="124"/>
      <c r="G13" s="124"/>
      <c r="H13" s="124"/>
      <c r="I13" s="3" t="s">
        <v>23</v>
      </c>
    </row>
    <row r="14" spans="1:21">
      <c r="A14" s="7"/>
      <c r="B14" s="7"/>
      <c r="C14" s="7"/>
      <c r="D14" s="7"/>
      <c r="E14" s="6"/>
      <c r="F14" s="6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21" ht="18.75" customHeight="1">
      <c r="B15" s="86" t="s">
        <v>110</v>
      </c>
      <c r="C15" s="86"/>
      <c r="D15" s="86"/>
      <c r="E15" s="186" t="s">
        <v>62</v>
      </c>
      <c r="F15" s="186"/>
      <c r="G15" s="186"/>
      <c r="H15" s="186"/>
      <c r="I15" s="186"/>
      <c r="J15" s="186"/>
      <c r="K15" s="186"/>
      <c r="L15" s="186"/>
      <c r="M15" s="186"/>
      <c r="N15" s="8" t="s">
        <v>38</v>
      </c>
      <c r="O15" s="9"/>
      <c r="P15" s="10" t="s">
        <v>63</v>
      </c>
      <c r="T15" s="26"/>
      <c r="U15" s="3"/>
    </row>
    <row r="16" spans="1:21" ht="18.75" customHeight="1">
      <c r="B16" s="86" t="s">
        <v>109</v>
      </c>
      <c r="C16" s="86"/>
      <c r="D16" s="86"/>
      <c r="E16" s="187" t="s">
        <v>62</v>
      </c>
      <c r="F16" s="187"/>
      <c r="G16" s="187"/>
      <c r="H16" s="187"/>
      <c r="I16" s="187"/>
      <c r="J16" s="187"/>
      <c r="K16" s="187"/>
      <c r="L16" s="187"/>
      <c r="M16" s="187"/>
      <c r="N16" s="8" t="s">
        <v>38</v>
      </c>
      <c r="O16" s="9"/>
      <c r="P16" s="10" t="s">
        <v>63</v>
      </c>
      <c r="T16" s="26"/>
      <c r="U16" s="3"/>
    </row>
    <row r="18" spans="1:21" s="11" customFormat="1" ht="12.75" customHeight="1">
      <c r="A18" s="121" t="s">
        <v>2</v>
      </c>
      <c r="B18" s="121"/>
      <c r="C18" s="121"/>
      <c r="D18" s="121"/>
      <c r="E18" s="121"/>
      <c r="F18" s="121" t="s">
        <v>3</v>
      </c>
      <c r="G18" s="121"/>
      <c r="H18" s="121"/>
      <c r="I18" s="121"/>
      <c r="J18" s="121"/>
      <c r="K18" s="99" t="s">
        <v>4</v>
      </c>
      <c r="L18" s="121"/>
      <c r="M18" s="121"/>
      <c r="N18" s="99" t="s">
        <v>5</v>
      </c>
      <c r="O18" s="121"/>
      <c r="P18" s="121"/>
      <c r="Q18" s="99" t="s">
        <v>67</v>
      </c>
      <c r="R18" s="99"/>
      <c r="S18" s="99"/>
      <c r="T18" s="96" t="s">
        <v>86</v>
      </c>
      <c r="U18" s="174" t="s">
        <v>69</v>
      </c>
    </row>
    <row r="19" spans="1:21" s="11" customFormat="1" ht="12.75" customHeight="1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99"/>
      <c r="R19" s="99"/>
      <c r="S19" s="99"/>
      <c r="T19" s="97"/>
      <c r="U19" s="174"/>
    </row>
    <row r="20" spans="1:21" s="11" customFormat="1" ht="12.75" customHeight="1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99"/>
      <c r="R20" s="99"/>
      <c r="S20" s="99"/>
      <c r="T20" s="98"/>
      <c r="U20" s="174"/>
    </row>
    <row r="21" spans="1:21" ht="12.75" customHeight="1">
      <c r="A21" s="12"/>
      <c r="B21" s="119" t="s">
        <v>104</v>
      </c>
      <c r="C21" s="119"/>
      <c r="D21" s="119"/>
      <c r="E21" s="119"/>
      <c r="F21" s="100" t="s">
        <v>54</v>
      </c>
      <c r="G21" s="101"/>
      <c r="H21" s="101"/>
      <c r="I21" s="101"/>
      <c r="J21" s="101"/>
      <c r="K21" s="42" t="s">
        <v>33</v>
      </c>
      <c r="L21" s="42"/>
      <c r="M21" s="42"/>
      <c r="N21" s="42" t="s">
        <v>54</v>
      </c>
      <c r="O21" s="42"/>
      <c r="P21" s="42"/>
      <c r="Q21" s="48" t="s">
        <v>33</v>
      </c>
      <c r="R21" s="49"/>
      <c r="S21" s="104" t="s">
        <v>8</v>
      </c>
      <c r="T21" s="147" t="s">
        <v>46</v>
      </c>
      <c r="U21" s="170" t="s">
        <v>70</v>
      </c>
    </row>
    <row r="22" spans="1:21" ht="12.75" customHeight="1">
      <c r="A22" s="12"/>
      <c r="B22" s="119"/>
      <c r="C22" s="119"/>
      <c r="D22" s="119"/>
      <c r="E22" s="119"/>
      <c r="F22" s="101"/>
      <c r="G22" s="101"/>
      <c r="H22" s="101"/>
      <c r="I22" s="101"/>
      <c r="J22" s="101"/>
      <c r="K22" s="42"/>
      <c r="L22" s="42"/>
      <c r="M22" s="42"/>
      <c r="N22" s="42"/>
      <c r="O22" s="42"/>
      <c r="P22" s="42"/>
      <c r="Q22" s="50"/>
      <c r="R22" s="51"/>
      <c r="S22" s="107"/>
      <c r="T22" s="147"/>
      <c r="U22" s="170"/>
    </row>
    <row r="23" spans="1:21" ht="12.75" customHeight="1">
      <c r="A23" s="12"/>
      <c r="B23" s="119"/>
      <c r="C23" s="119"/>
      <c r="D23" s="119"/>
      <c r="E23" s="119"/>
      <c r="F23" s="101"/>
      <c r="G23" s="101"/>
      <c r="H23" s="101"/>
      <c r="I23" s="101"/>
      <c r="J23" s="101"/>
      <c r="K23" s="42"/>
      <c r="L23" s="42"/>
      <c r="M23" s="42"/>
      <c r="N23" s="42"/>
      <c r="O23" s="42"/>
      <c r="P23" s="42"/>
      <c r="Q23" s="52"/>
      <c r="R23" s="53"/>
      <c r="S23" s="110"/>
      <c r="T23" s="147"/>
      <c r="U23" s="170"/>
    </row>
    <row r="24" spans="1:21" ht="12.75" customHeight="1">
      <c r="A24" s="163"/>
      <c r="B24" s="130" t="s">
        <v>7</v>
      </c>
      <c r="C24" s="131"/>
      <c r="D24" s="131"/>
      <c r="E24" s="132"/>
      <c r="F24" s="164" t="s">
        <v>55</v>
      </c>
      <c r="G24" s="165"/>
      <c r="H24" s="165"/>
      <c r="I24" s="165"/>
      <c r="J24" s="166"/>
      <c r="K24" s="54">
        <f>SUM(H25*6000)</f>
        <v>0</v>
      </c>
      <c r="L24" s="55"/>
      <c r="M24" s="45" t="s">
        <v>12</v>
      </c>
      <c r="N24" s="54">
        <f>SUM(K24*1.1)</f>
        <v>0</v>
      </c>
      <c r="O24" s="55"/>
      <c r="P24" s="45" t="s">
        <v>12</v>
      </c>
      <c r="Q24" s="54">
        <f>SUM(N24*E13)</f>
        <v>0</v>
      </c>
      <c r="R24" s="55"/>
      <c r="S24" s="45" t="s">
        <v>9</v>
      </c>
      <c r="T24" s="147" t="s">
        <v>47</v>
      </c>
      <c r="U24" s="171" t="s">
        <v>105</v>
      </c>
    </row>
    <row r="25" spans="1:21" ht="12.75" customHeight="1">
      <c r="A25" s="163"/>
      <c r="B25" s="133"/>
      <c r="C25" s="134"/>
      <c r="D25" s="134"/>
      <c r="E25" s="135"/>
      <c r="F25" s="179" t="s">
        <v>56</v>
      </c>
      <c r="G25" s="180"/>
      <c r="H25" s="201"/>
      <c r="I25" s="201"/>
      <c r="J25" s="13" t="s">
        <v>57</v>
      </c>
      <c r="K25" s="56"/>
      <c r="L25" s="57"/>
      <c r="M25" s="46"/>
      <c r="N25" s="56"/>
      <c r="O25" s="57"/>
      <c r="P25" s="46"/>
      <c r="Q25" s="56"/>
      <c r="R25" s="57"/>
      <c r="S25" s="46"/>
      <c r="T25" s="147"/>
      <c r="U25" s="172"/>
    </row>
    <row r="26" spans="1:21" ht="12.75" customHeight="1">
      <c r="A26" s="163"/>
      <c r="B26" s="133"/>
      <c r="C26" s="134"/>
      <c r="D26" s="134"/>
      <c r="E26" s="135"/>
      <c r="F26" s="127" t="s">
        <v>14</v>
      </c>
      <c r="G26" s="128"/>
      <c r="H26" s="128"/>
      <c r="I26" s="128"/>
      <c r="J26" s="129"/>
      <c r="K26" s="167"/>
      <c r="L26" s="168"/>
      <c r="M26" s="169"/>
      <c r="N26" s="167"/>
      <c r="O26" s="168"/>
      <c r="P26" s="169"/>
      <c r="Q26" s="167"/>
      <c r="R26" s="168"/>
      <c r="S26" s="169"/>
      <c r="T26" s="200"/>
      <c r="U26" s="172"/>
    </row>
    <row r="27" spans="1:21" ht="12.75" customHeight="1">
      <c r="A27" s="14"/>
      <c r="B27" s="133"/>
      <c r="C27" s="134"/>
      <c r="D27" s="134"/>
      <c r="E27" s="135"/>
      <c r="F27" s="139" t="s">
        <v>33</v>
      </c>
      <c r="G27" s="140"/>
      <c r="H27" s="140"/>
      <c r="I27" s="140"/>
      <c r="J27" s="141"/>
      <c r="K27" s="78" t="s">
        <v>33</v>
      </c>
      <c r="L27" s="79"/>
      <c r="M27" s="80"/>
      <c r="N27" s="78" t="s">
        <v>33</v>
      </c>
      <c r="O27" s="79"/>
      <c r="P27" s="80"/>
      <c r="Q27" s="30" t="s">
        <v>100</v>
      </c>
      <c r="R27" s="31"/>
      <c r="S27" s="32"/>
      <c r="T27" s="178" t="s">
        <v>47</v>
      </c>
      <c r="U27" s="172"/>
    </row>
    <row r="28" spans="1:21" ht="12.75" customHeight="1">
      <c r="A28" s="14"/>
      <c r="B28" s="133"/>
      <c r="C28" s="134"/>
      <c r="D28" s="134"/>
      <c r="E28" s="135"/>
      <c r="F28" s="139"/>
      <c r="G28" s="140"/>
      <c r="H28" s="140"/>
      <c r="I28" s="140"/>
      <c r="J28" s="141"/>
      <c r="K28" s="30"/>
      <c r="L28" s="31"/>
      <c r="M28" s="32"/>
      <c r="N28" s="30"/>
      <c r="O28" s="31"/>
      <c r="P28" s="32"/>
      <c r="Q28" s="30"/>
      <c r="R28" s="31"/>
      <c r="S28" s="32"/>
      <c r="T28" s="147"/>
      <c r="U28" s="172"/>
    </row>
    <row r="29" spans="1:21" ht="12.75" customHeight="1">
      <c r="A29" s="14"/>
      <c r="B29" s="136"/>
      <c r="C29" s="137"/>
      <c r="D29" s="137"/>
      <c r="E29" s="138"/>
      <c r="F29" s="142"/>
      <c r="G29" s="143"/>
      <c r="H29" s="143"/>
      <c r="I29" s="143"/>
      <c r="J29" s="144"/>
      <c r="K29" s="33"/>
      <c r="L29" s="34"/>
      <c r="M29" s="35"/>
      <c r="N29" s="33"/>
      <c r="O29" s="34"/>
      <c r="P29" s="35"/>
      <c r="Q29" s="33"/>
      <c r="R29" s="34"/>
      <c r="S29" s="35"/>
      <c r="T29" s="147"/>
      <c r="U29" s="172"/>
    </row>
    <row r="30" spans="1:21" ht="12.75" customHeight="1">
      <c r="A30" s="12"/>
      <c r="B30" s="66" t="s">
        <v>101</v>
      </c>
      <c r="C30" s="67"/>
      <c r="D30" s="67"/>
      <c r="E30" s="68"/>
      <c r="F30" s="164" t="s">
        <v>55</v>
      </c>
      <c r="G30" s="165"/>
      <c r="H30" s="165"/>
      <c r="I30" s="165"/>
      <c r="J30" s="166"/>
      <c r="K30" s="54">
        <f>SUM(H31*1000)</f>
        <v>0</v>
      </c>
      <c r="L30" s="55"/>
      <c r="M30" s="45" t="s">
        <v>12</v>
      </c>
      <c r="N30" s="54">
        <f>SUM(K30*1.1)</f>
        <v>0</v>
      </c>
      <c r="O30" s="55"/>
      <c r="P30" s="45" t="s">
        <v>12</v>
      </c>
      <c r="Q30" s="54">
        <f>SUM(N30*E13)+SUM(N33*E13)</f>
        <v>0</v>
      </c>
      <c r="R30" s="55"/>
      <c r="S30" s="104" t="s">
        <v>10</v>
      </c>
      <c r="T30" s="176" t="s">
        <v>47</v>
      </c>
      <c r="U30" s="172"/>
    </row>
    <row r="31" spans="1:21" ht="12.75" customHeight="1">
      <c r="A31" s="12"/>
      <c r="B31" s="69"/>
      <c r="C31" s="70"/>
      <c r="D31" s="70"/>
      <c r="E31" s="71"/>
      <c r="F31" s="179" t="s">
        <v>56</v>
      </c>
      <c r="G31" s="180"/>
      <c r="H31" s="181"/>
      <c r="I31" s="181"/>
      <c r="J31" s="13" t="s">
        <v>57</v>
      </c>
      <c r="K31" s="56"/>
      <c r="L31" s="57"/>
      <c r="M31" s="46"/>
      <c r="N31" s="56"/>
      <c r="O31" s="57"/>
      <c r="P31" s="46"/>
      <c r="Q31" s="56"/>
      <c r="R31" s="57"/>
      <c r="S31" s="107"/>
      <c r="T31" s="177"/>
      <c r="U31" s="172"/>
    </row>
    <row r="32" spans="1:21" ht="12.75" customHeight="1">
      <c r="A32" s="12"/>
      <c r="B32" s="69"/>
      <c r="C32" s="70"/>
      <c r="D32" s="70"/>
      <c r="E32" s="71"/>
      <c r="F32" s="127" t="s">
        <v>58</v>
      </c>
      <c r="G32" s="128"/>
      <c r="H32" s="128"/>
      <c r="I32" s="128"/>
      <c r="J32" s="129"/>
      <c r="K32" s="167"/>
      <c r="L32" s="168"/>
      <c r="M32" s="169"/>
      <c r="N32" s="167"/>
      <c r="O32" s="168"/>
      <c r="P32" s="169"/>
      <c r="Q32" s="56"/>
      <c r="R32" s="57"/>
      <c r="S32" s="107"/>
      <c r="T32" s="177"/>
      <c r="U32" s="172"/>
    </row>
    <row r="33" spans="1:21" ht="12.75" customHeight="1">
      <c r="A33" s="12"/>
      <c r="B33" s="69"/>
      <c r="C33" s="70"/>
      <c r="D33" s="70"/>
      <c r="E33" s="71"/>
      <c r="F33" s="139" t="s">
        <v>55</v>
      </c>
      <c r="G33" s="140"/>
      <c r="H33" s="140"/>
      <c r="I33" s="140"/>
      <c r="J33" s="141"/>
      <c r="K33" s="56">
        <f>SUM(H34*1000)</f>
        <v>0</v>
      </c>
      <c r="L33" s="57"/>
      <c r="M33" s="46" t="s">
        <v>12</v>
      </c>
      <c r="N33" s="56">
        <f>SUM(K33*1.1)</f>
        <v>0</v>
      </c>
      <c r="O33" s="57"/>
      <c r="P33" s="46" t="s">
        <v>12</v>
      </c>
      <c r="Q33" s="56"/>
      <c r="R33" s="57"/>
      <c r="S33" s="107"/>
      <c r="T33" s="177"/>
      <c r="U33" s="172"/>
    </row>
    <row r="34" spans="1:21" ht="12.75" customHeight="1">
      <c r="A34" s="12"/>
      <c r="B34" s="69"/>
      <c r="C34" s="70"/>
      <c r="D34" s="70"/>
      <c r="E34" s="71"/>
      <c r="F34" s="179" t="s">
        <v>56</v>
      </c>
      <c r="G34" s="180"/>
      <c r="H34" s="181"/>
      <c r="I34" s="181"/>
      <c r="J34" s="13" t="s">
        <v>57</v>
      </c>
      <c r="K34" s="56"/>
      <c r="L34" s="57"/>
      <c r="M34" s="46"/>
      <c r="N34" s="56"/>
      <c r="O34" s="57"/>
      <c r="P34" s="46"/>
      <c r="Q34" s="56"/>
      <c r="R34" s="57"/>
      <c r="S34" s="107"/>
      <c r="T34" s="177"/>
      <c r="U34" s="172"/>
    </row>
    <row r="35" spans="1:21" ht="12.75" customHeight="1">
      <c r="A35" s="12"/>
      <c r="B35" s="72"/>
      <c r="C35" s="73"/>
      <c r="D35" s="73"/>
      <c r="E35" s="74"/>
      <c r="F35" s="182" t="s">
        <v>58</v>
      </c>
      <c r="G35" s="183"/>
      <c r="H35" s="183"/>
      <c r="I35" s="183"/>
      <c r="J35" s="184"/>
      <c r="K35" s="58"/>
      <c r="L35" s="59"/>
      <c r="M35" s="47"/>
      <c r="N35" s="58"/>
      <c r="O35" s="59"/>
      <c r="P35" s="47"/>
      <c r="Q35" s="58"/>
      <c r="R35" s="59"/>
      <c r="S35" s="110"/>
      <c r="T35" s="178"/>
      <c r="U35" s="172"/>
    </row>
    <row r="36" spans="1:21" ht="12.75" customHeight="1">
      <c r="A36" s="125"/>
      <c r="B36" s="119" t="s">
        <v>6</v>
      </c>
      <c r="C36" s="119"/>
      <c r="D36" s="119"/>
      <c r="E36" s="119"/>
      <c r="F36" s="191" t="s">
        <v>33</v>
      </c>
      <c r="G36" s="192"/>
      <c r="H36" s="192"/>
      <c r="I36" s="192"/>
      <c r="J36" s="193"/>
      <c r="K36" s="102" t="s">
        <v>33</v>
      </c>
      <c r="L36" s="103"/>
      <c r="M36" s="104"/>
      <c r="N36" s="102" t="s">
        <v>64</v>
      </c>
      <c r="O36" s="103"/>
      <c r="P36" s="104"/>
      <c r="Q36" s="48" t="s">
        <v>33</v>
      </c>
      <c r="R36" s="49"/>
      <c r="S36" s="185" t="s">
        <v>42</v>
      </c>
      <c r="T36" s="176" t="s">
        <v>47</v>
      </c>
      <c r="U36" s="172"/>
    </row>
    <row r="37" spans="1:21" ht="12.75" customHeight="1">
      <c r="A37" s="125"/>
      <c r="B37" s="119"/>
      <c r="C37" s="119"/>
      <c r="D37" s="119"/>
      <c r="E37" s="119"/>
      <c r="F37" s="194"/>
      <c r="G37" s="195"/>
      <c r="H37" s="195"/>
      <c r="I37" s="195"/>
      <c r="J37" s="196"/>
      <c r="K37" s="105"/>
      <c r="L37" s="106"/>
      <c r="M37" s="107"/>
      <c r="N37" s="105"/>
      <c r="O37" s="106"/>
      <c r="P37" s="107"/>
      <c r="Q37" s="50"/>
      <c r="R37" s="51"/>
      <c r="S37" s="189"/>
      <c r="T37" s="177"/>
      <c r="U37" s="172"/>
    </row>
    <row r="38" spans="1:21" ht="12.75" customHeight="1">
      <c r="A38" s="125"/>
      <c r="B38" s="119"/>
      <c r="C38" s="119"/>
      <c r="D38" s="119"/>
      <c r="E38" s="119"/>
      <c r="F38" s="197"/>
      <c r="G38" s="198"/>
      <c r="H38" s="198"/>
      <c r="I38" s="198"/>
      <c r="J38" s="199"/>
      <c r="K38" s="108"/>
      <c r="L38" s="109"/>
      <c r="M38" s="110"/>
      <c r="N38" s="108"/>
      <c r="O38" s="109"/>
      <c r="P38" s="110"/>
      <c r="Q38" s="52"/>
      <c r="R38" s="53"/>
      <c r="S38" s="190"/>
      <c r="T38" s="178"/>
      <c r="U38" s="173"/>
    </row>
    <row r="39" spans="1:21" ht="12.75" customHeight="1">
      <c r="A39" s="125"/>
      <c r="B39" s="118" t="s">
        <v>102</v>
      </c>
      <c r="C39" s="119"/>
      <c r="D39" s="119"/>
      <c r="E39" s="119"/>
      <c r="F39" s="87" t="s">
        <v>59</v>
      </c>
      <c r="G39" s="88"/>
      <c r="H39" s="88"/>
      <c r="I39" s="88"/>
      <c r="J39" s="89"/>
      <c r="K39" s="54">
        <f>SUM(H41*10000)</f>
        <v>0</v>
      </c>
      <c r="L39" s="55"/>
      <c r="M39" s="45" t="s">
        <v>12</v>
      </c>
      <c r="N39" s="42" t="s">
        <v>85</v>
      </c>
      <c r="O39" s="42"/>
      <c r="P39" s="42"/>
      <c r="Q39" s="54">
        <f>SUM(K39*E13)</f>
        <v>0</v>
      </c>
      <c r="R39" s="55"/>
      <c r="S39" s="111" t="s">
        <v>98</v>
      </c>
      <c r="T39" s="147" t="s">
        <v>48</v>
      </c>
      <c r="U39" s="170" t="s">
        <v>71</v>
      </c>
    </row>
    <row r="40" spans="1:21" ht="12.75" customHeight="1">
      <c r="A40" s="125"/>
      <c r="B40" s="119"/>
      <c r="C40" s="119"/>
      <c r="D40" s="119"/>
      <c r="E40" s="119"/>
      <c r="F40" s="90" t="s">
        <v>44</v>
      </c>
      <c r="G40" s="91"/>
      <c r="H40" s="91"/>
      <c r="I40" s="91"/>
      <c r="J40" s="92"/>
      <c r="K40" s="56"/>
      <c r="L40" s="57"/>
      <c r="M40" s="46"/>
      <c r="N40" s="42"/>
      <c r="O40" s="42"/>
      <c r="P40" s="42"/>
      <c r="Q40" s="56"/>
      <c r="R40" s="57"/>
      <c r="S40" s="112"/>
      <c r="T40" s="147"/>
      <c r="U40" s="170"/>
    </row>
    <row r="41" spans="1:21" ht="12.75" customHeight="1">
      <c r="A41" s="125"/>
      <c r="B41" s="119"/>
      <c r="C41" s="119"/>
      <c r="D41" s="119"/>
      <c r="E41" s="119"/>
      <c r="F41" s="93" t="s">
        <v>60</v>
      </c>
      <c r="G41" s="94"/>
      <c r="H41" s="126"/>
      <c r="I41" s="126"/>
      <c r="J41" s="13" t="s">
        <v>45</v>
      </c>
      <c r="K41" s="58"/>
      <c r="L41" s="59"/>
      <c r="M41" s="47"/>
      <c r="N41" s="42"/>
      <c r="O41" s="42"/>
      <c r="P41" s="42"/>
      <c r="Q41" s="58"/>
      <c r="R41" s="59"/>
      <c r="S41" s="24" t="s">
        <v>99</v>
      </c>
      <c r="T41" s="147"/>
      <c r="U41" s="170"/>
    </row>
    <row r="42" spans="1:21" ht="17.45" customHeight="1">
      <c r="A42" s="125"/>
      <c r="B42" s="118" t="s">
        <v>32</v>
      </c>
      <c r="C42" s="119"/>
      <c r="D42" s="119"/>
      <c r="E42" s="119"/>
      <c r="F42" s="25" t="s">
        <v>37</v>
      </c>
      <c r="G42" s="15"/>
      <c r="H42" s="15"/>
      <c r="I42" s="15"/>
      <c r="J42" s="16"/>
      <c r="K42" s="42" t="s">
        <v>34</v>
      </c>
      <c r="L42" s="42"/>
      <c r="M42" s="42"/>
      <c r="N42" s="42" t="s">
        <v>35</v>
      </c>
      <c r="O42" s="42"/>
      <c r="P42" s="42"/>
      <c r="Q42" s="54">
        <f>SUM(G43)*0.2</f>
        <v>0</v>
      </c>
      <c r="R42" s="55"/>
      <c r="S42" s="104" t="s">
        <v>11</v>
      </c>
      <c r="T42" s="147" t="s">
        <v>49</v>
      </c>
      <c r="U42" s="170" t="s">
        <v>72</v>
      </c>
    </row>
    <row r="43" spans="1:21" ht="9.6" customHeight="1">
      <c r="A43" s="125"/>
      <c r="B43" s="119"/>
      <c r="C43" s="119"/>
      <c r="D43" s="119"/>
      <c r="E43" s="119"/>
      <c r="F43" s="105" t="s">
        <v>38</v>
      </c>
      <c r="G43" s="57">
        <f>SUM(Q21:R41)</f>
        <v>0</v>
      </c>
      <c r="H43" s="145"/>
      <c r="I43" s="106" t="s">
        <v>39</v>
      </c>
      <c r="J43" s="107"/>
      <c r="K43" s="42"/>
      <c r="L43" s="42"/>
      <c r="M43" s="42"/>
      <c r="N43" s="42"/>
      <c r="O43" s="42"/>
      <c r="P43" s="42"/>
      <c r="Q43" s="56"/>
      <c r="R43" s="57"/>
      <c r="S43" s="107"/>
      <c r="T43" s="147"/>
      <c r="U43" s="170"/>
    </row>
    <row r="44" spans="1:21" ht="9.6" customHeight="1">
      <c r="A44" s="125"/>
      <c r="B44" s="119"/>
      <c r="C44" s="119"/>
      <c r="D44" s="119"/>
      <c r="E44" s="119"/>
      <c r="F44" s="108"/>
      <c r="G44" s="146"/>
      <c r="H44" s="146"/>
      <c r="I44" s="109"/>
      <c r="J44" s="110"/>
      <c r="K44" s="42"/>
      <c r="L44" s="42"/>
      <c r="M44" s="42"/>
      <c r="N44" s="42"/>
      <c r="O44" s="42"/>
      <c r="P44" s="42"/>
      <c r="Q44" s="58"/>
      <c r="R44" s="59"/>
      <c r="S44" s="110"/>
      <c r="T44" s="147"/>
      <c r="U44" s="170"/>
    </row>
    <row r="45" spans="1:21" ht="11.25" customHeight="1">
      <c r="A45" s="148" t="s">
        <v>13</v>
      </c>
      <c r="B45" s="149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50"/>
      <c r="Q45" s="154">
        <f>SUM(Q21:R44)</f>
        <v>0</v>
      </c>
      <c r="R45" s="155"/>
      <c r="S45" s="160" t="s">
        <v>16</v>
      </c>
      <c r="T45" s="147" t="s">
        <v>49</v>
      </c>
      <c r="U45" s="171" t="s">
        <v>73</v>
      </c>
    </row>
    <row r="46" spans="1:21" ht="11.25" customHeight="1">
      <c r="A46" s="148"/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50"/>
      <c r="Q46" s="156"/>
      <c r="R46" s="157"/>
      <c r="S46" s="161"/>
      <c r="T46" s="147"/>
      <c r="U46" s="172"/>
    </row>
    <row r="47" spans="1:21" ht="11.25" customHeight="1">
      <c r="A47" s="151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3"/>
      <c r="Q47" s="158"/>
      <c r="R47" s="159"/>
      <c r="S47" s="162"/>
      <c r="T47" s="147"/>
      <c r="U47" s="173"/>
    </row>
    <row r="48" spans="1:21" ht="17.45" customHeight="1">
      <c r="A48" s="113" t="s">
        <v>20</v>
      </c>
      <c r="B48" s="113"/>
      <c r="C48" s="113"/>
      <c r="D48" s="113"/>
      <c r="E48" s="113"/>
      <c r="F48" s="115" t="s">
        <v>53</v>
      </c>
      <c r="G48" s="60"/>
      <c r="H48" s="60"/>
      <c r="I48" s="60"/>
      <c r="J48" s="61"/>
      <c r="K48" s="42" t="s">
        <v>35</v>
      </c>
      <c r="L48" s="42"/>
      <c r="M48" s="42"/>
      <c r="N48" s="42" t="s">
        <v>35</v>
      </c>
      <c r="O48" s="42"/>
      <c r="P48" s="42"/>
      <c r="Q48" s="54">
        <f>SUM(G49*0.3)</f>
        <v>0</v>
      </c>
      <c r="R48" s="55"/>
      <c r="S48" s="45" t="s">
        <v>17</v>
      </c>
      <c r="T48" s="147" t="s">
        <v>49</v>
      </c>
      <c r="U48" s="170" t="s">
        <v>72</v>
      </c>
    </row>
    <row r="49" spans="1:21" ht="9.6" customHeight="1">
      <c r="A49" s="113"/>
      <c r="B49" s="113"/>
      <c r="C49" s="113"/>
      <c r="D49" s="113"/>
      <c r="E49" s="113"/>
      <c r="F49" s="116" t="s">
        <v>50</v>
      </c>
      <c r="G49" s="57">
        <f>SUM(Q45)</f>
        <v>0</v>
      </c>
      <c r="H49" s="57"/>
      <c r="I49" s="106" t="s">
        <v>15</v>
      </c>
      <c r="J49" s="107"/>
      <c r="K49" s="42"/>
      <c r="L49" s="42"/>
      <c r="M49" s="42"/>
      <c r="N49" s="42"/>
      <c r="O49" s="42"/>
      <c r="P49" s="42"/>
      <c r="Q49" s="56"/>
      <c r="R49" s="57"/>
      <c r="S49" s="46"/>
      <c r="T49" s="147"/>
      <c r="U49" s="170"/>
    </row>
    <row r="50" spans="1:21" ht="9.6" customHeight="1">
      <c r="A50" s="113"/>
      <c r="B50" s="113"/>
      <c r="C50" s="113"/>
      <c r="D50" s="113"/>
      <c r="E50" s="113"/>
      <c r="F50" s="117"/>
      <c r="G50" s="59"/>
      <c r="H50" s="59"/>
      <c r="I50" s="109"/>
      <c r="J50" s="110"/>
      <c r="K50" s="42"/>
      <c r="L50" s="42"/>
      <c r="M50" s="42"/>
      <c r="N50" s="42"/>
      <c r="O50" s="42"/>
      <c r="P50" s="42"/>
      <c r="Q50" s="58"/>
      <c r="R50" s="59"/>
      <c r="S50" s="47"/>
      <c r="T50" s="147"/>
      <c r="U50" s="170"/>
    </row>
    <row r="51" spans="1:21" ht="11.25" customHeight="1">
      <c r="A51" s="113" t="s">
        <v>29</v>
      </c>
      <c r="B51" s="113"/>
      <c r="C51" s="113"/>
      <c r="D51" s="113"/>
      <c r="E51" s="113"/>
      <c r="F51" s="101" t="s">
        <v>41</v>
      </c>
      <c r="G51" s="101"/>
      <c r="H51" s="101"/>
      <c r="I51" s="114"/>
      <c r="J51" s="85"/>
      <c r="K51" s="42" t="s">
        <v>33</v>
      </c>
      <c r="L51" s="42"/>
      <c r="M51" s="42"/>
      <c r="N51" s="42" t="s">
        <v>33</v>
      </c>
      <c r="O51" s="42"/>
      <c r="P51" s="42"/>
      <c r="Q51" s="48" t="s">
        <v>33</v>
      </c>
      <c r="R51" s="49"/>
      <c r="S51" s="45" t="s">
        <v>18</v>
      </c>
      <c r="T51" s="147" t="s">
        <v>46</v>
      </c>
      <c r="U51" s="171" t="s">
        <v>74</v>
      </c>
    </row>
    <row r="52" spans="1:21" ht="11.25" customHeight="1">
      <c r="A52" s="113"/>
      <c r="B52" s="113"/>
      <c r="C52" s="113"/>
      <c r="D52" s="113"/>
      <c r="E52" s="113"/>
      <c r="F52" s="101"/>
      <c r="G52" s="101"/>
      <c r="H52" s="101"/>
      <c r="I52" s="114"/>
      <c r="J52" s="85"/>
      <c r="K52" s="42"/>
      <c r="L52" s="42"/>
      <c r="M52" s="42"/>
      <c r="N52" s="42"/>
      <c r="O52" s="42"/>
      <c r="P52" s="42"/>
      <c r="Q52" s="50"/>
      <c r="R52" s="51"/>
      <c r="S52" s="46"/>
      <c r="T52" s="147"/>
      <c r="U52" s="172"/>
    </row>
    <row r="53" spans="1:21" ht="11.25" customHeight="1">
      <c r="A53" s="113"/>
      <c r="B53" s="113"/>
      <c r="C53" s="113"/>
      <c r="D53" s="113"/>
      <c r="E53" s="113"/>
      <c r="F53" s="101"/>
      <c r="G53" s="101"/>
      <c r="H53" s="101"/>
      <c r="I53" s="114"/>
      <c r="J53" s="85"/>
      <c r="K53" s="42"/>
      <c r="L53" s="42"/>
      <c r="M53" s="42"/>
      <c r="N53" s="42"/>
      <c r="O53" s="42"/>
      <c r="P53" s="42"/>
      <c r="Q53" s="52"/>
      <c r="R53" s="53"/>
      <c r="S53" s="47"/>
      <c r="T53" s="147"/>
      <c r="U53" s="173"/>
    </row>
    <row r="54" spans="1:21" ht="11.25" customHeight="1">
      <c r="A54" s="113" t="s">
        <v>30</v>
      </c>
      <c r="B54" s="113"/>
      <c r="C54" s="113"/>
      <c r="D54" s="113"/>
      <c r="E54" s="113"/>
      <c r="F54" s="101" t="s">
        <v>41</v>
      </c>
      <c r="G54" s="101"/>
      <c r="H54" s="101"/>
      <c r="I54" s="114"/>
      <c r="J54" s="85"/>
      <c r="K54" s="42" t="s">
        <v>35</v>
      </c>
      <c r="L54" s="42"/>
      <c r="M54" s="42"/>
      <c r="N54" s="42" t="s">
        <v>35</v>
      </c>
      <c r="O54" s="42"/>
      <c r="P54" s="42"/>
      <c r="Q54" s="48" t="s">
        <v>35</v>
      </c>
      <c r="R54" s="49"/>
      <c r="S54" s="45" t="s">
        <v>19</v>
      </c>
      <c r="T54" s="147" t="s">
        <v>46</v>
      </c>
      <c r="U54" s="171" t="s">
        <v>75</v>
      </c>
    </row>
    <row r="55" spans="1:21" ht="11.25" customHeight="1">
      <c r="A55" s="113"/>
      <c r="B55" s="113"/>
      <c r="C55" s="113"/>
      <c r="D55" s="113"/>
      <c r="E55" s="113"/>
      <c r="F55" s="101"/>
      <c r="G55" s="101"/>
      <c r="H55" s="101"/>
      <c r="I55" s="114"/>
      <c r="J55" s="85"/>
      <c r="K55" s="42"/>
      <c r="L55" s="42"/>
      <c r="M55" s="42"/>
      <c r="N55" s="42"/>
      <c r="O55" s="42"/>
      <c r="P55" s="42"/>
      <c r="Q55" s="50"/>
      <c r="R55" s="51"/>
      <c r="S55" s="46"/>
      <c r="T55" s="147"/>
      <c r="U55" s="172"/>
    </row>
    <row r="56" spans="1:21" ht="11.25" customHeight="1">
      <c r="A56" s="113"/>
      <c r="B56" s="113"/>
      <c r="C56" s="113"/>
      <c r="D56" s="113"/>
      <c r="E56" s="113"/>
      <c r="F56" s="101"/>
      <c r="G56" s="101"/>
      <c r="H56" s="101"/>
      <c r="I56" s="114"/>
      <c r="J56" s="85"/>
      <c r="K56" s="42"/>
      <c r="L56" s="42"/>
      <c r="M56" s="42"/>
      <c r="N56" s="42"/>
      <c r="O56" s="42"/>
      <c r="P56" s="42"/>
      <c r="Q56" s="52"/>
      <c r="R56" s="53"/>
      <c r="S56" s="47"/>
      <c r="T56" s="147"/>
      <c r="U56" s="173"/>
    </row>
    <row r="57" spans="1:21" ht="11.25" customHeight="1">
      <c r="A57" s="36" t="s">
        <v>21</v>
      </c>
      <c r="B57" s="37"/>
      <c r="C57" s="37"/>
      <c r="D57" s="37"/>
      <c r="E57" s="38"/>
      <c r="F57" s="48" t="s">
        <v>33</v>
      </c>
      <c r="G57" s="49"/>
      <c r="H57" s="49"/>
      <c r="I57" s="49"/>
      <c r="J57" s="81"/>
      <c r="K57" s="42" t="s">
        <v>33</v>
      </c>
      <c r="L57" s="42"/>
      <c r="M57" s="42"/>
      <c r="N57" s="43" t="s">
        <v>41</v>
      </c>
      <c r="O57" s="44"/>
      <c r="P57" s="84"/>
      <c r="Q57" s="43" t="str">
        <f t="shared" ref="Q57" si="0">N57</f>
        <v>―</v>
      </c>
      <c r="R57" s="44"/>
      <c r="S57" s="45" t="s">
        <v>40</v>
      </c>
      <c r="T57" s="147" t="s">
        <v>46</v>
      </c>
      <c r="U57" s="170" t="s">
        <v>72</v>
      </c>
    </row>
    <row r="58" spans="1:21" ht="11.25" customHeight="1">
      <c r="A58" s="39"/>
      <c r="B58" s="40"/>
      <c r="C58" s="40"/>
      <c r="D58" s="40"/>
      <c r="E58" s="41"/>
      <c r="F58" s="50"/>
      <c r="G58" s="51"/>
      <c r="H58" s="51"/>
      <c r="I58" s="51"/>
      <c r="J58" s="82"/>
      <c r="K58" s="42"/>
      <c r="L58" s="42"/>
      <c r="M58" s="42"/>
      <c r="N58" s="30"/>
      <c r="O58" s="31"/>
      <c r="P58" s="32"/>
      <c r="Q58" s="30"/>
      <c r="R58" s="31"/>
      <c r="S58" s="46"/>
      <c r="T58" s="147"/>
      <c r="U58" s="170"/>
    </row>
    <row r="59" spans="1:21" ht="11.25" customHeight="1">
      <c r="A59" s="27" t="s">
        <v>77</v>
      </c>
      <c r="B59" s="28"/>
      <c r="C59" s="28"/>
      <c r="D59" s="28"/>
      <c r="E59" s="29"/>
      <c r="F59" s="52"/>
      <c r="G59" s="53"/>
      <c r="H59" s="53"/>
      <c r="I59" s="53"/>
      <c r="J59" s="83"/>
      <c r="K59" s="42"/>
      <c r="L59" s="42"/>
      <c r="M59" s="42"/>
      <c r="N59" s="33"/>
      <c r="O59" s="34"/>
      <c r="P59" s="35"/>
      <c r="Q59" s="33"/>
      <c r="R59" s="34"/>
      <c r="S59" s="47"/>
      <c r="T59" s="147"/>
      <c r="U59" s="170"/>
    </row>
    <row r="60" spans="1:21" ht="11.25" customHeight="1">
      <c r="A60" s="36" t="s">
        <v>103</v>
      </c>
      <c r="B60" s="37"/>
      <c r="C60" s="37"/>
      <c r="D60" s="37"/>
      <c r="E60" s="38"/>
      <c r="F60" s="48" t="s">
        <v>33</v>
      </c>
      <c r="G60" s="49"/>
      <c r="H60" s="49"/>
      <c r="I60" s="49"/>
      <c r="J60" s="81"/>
      <c r="K60" s="42" t="s">
        <v>33</v>
      </c>
      <c r="L60" s="42"/>
      <c r="M60" s="42"/>
      <c r="N60" s="43" t="s">
        <v>41</v>
      </c>
      <c r="O60" s="44"/>
      <c r="P60" s="84"/>
      <c r="Q60" s="43" t="str">
        <f t="shared" ref="Q60" si="1">N60</f>
        <v>―</v>
      </c>
      <c r="R60" s="44"/>
      <c r="S60" s="185" t="s">
        <v>40</v>
      </c>
      <c r="T60" s="147" t="s">
        <v>46</v>
      </c>
      <c r="U60" s="175" t="s">
        <v>87</v>
      </c>
    </row>
    <row r="61" spans="1:21" ht="11.25" customHeight="1">
      <c r="A61" s="39"/>
      <c r="B61" s="40"/>
      <c r="C61" s="40"/>
      <c r="D61" s="40"/>
      <c r="E61" s="41"/>
      <c r="F61" s="50"/>
      <c r="G61" s="51"/>
      <c r="H61" s="51"/>
      <c r="I61" s="51"/>
      <c r="J61" s="82"/>
      <c r="K61" s="42"/>
      <c r="L61" s="42"/>
      <c r="M61" s="42"/>
      <c r="N61" s="30"/>
      <c r="O61" s="31"/>
      <c r="P61" s="32"/>
      <c r="Q61" s="30"/>
      <c r="R61" s="31"/>
      <c r="S61" s="46"/>
      <c r="T61" s="147"/>
      <c r="U61" s="175"/>
    </row>
    <row r="62" spans="1:21" ht="11.25" customHeight="1">
      <c r="A62" s="27" t="s">
        <v>78</v>
      </c>
      <c r="B62" s="28"/>
      <c r="C62" s="28"/>
      <c r="D62" s="28"/>
      <c r="E62" s="29"/>
      <c r="F62" s="52"/>
      <c r="G62" s="53"/>
      <c r="H62" s="53"/>
      <c r="I62" s="53"/>
      <c r="J62" s="83"/>
      <c r="K62" s="42"/>
      <c r="L62" s="42"/>
      <c r="M62" s="42"/>
      <c r="N62" s="33"/>
      <c r="O62" s="34"/>
      <c r="P62" s="35"/>
      <c r="Q62" s="33"/>
      <c r="R62" s="34"/>
      <c r="S62" s="47"/>
      <c r="T62" s="147"/>
      <c r="U62" s="175"/>
    </row>
    <row r="63" spans="1:21" ht="11.25" customHeight="1">
      <c r="A63" s="148" t="s">
        <v>43</v>
      </c>
      <c r="B63" s="149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49"/>
      <c r="P63" s="150"/>
      <c r="Q63" s="154">
        <f>SUM(Q45:R62)</f>
        <v>0</v>
      </c>
      <c r="R63" s="155"/>
      <c r="S63" s="160" t="s">
        <v>12</v>
      </c>
      <c r="T63" s="147" t="s">
        <v>49</v>
      </c>
      <c r="U63" s="176" t="s">
        <v>33</v>
      </c>
    </row>
    <row r="64" spans="1:21" ht="11.25" customHeight="1">
      <c r="A64" s="148"/>
      <c r="B64" s="149"/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  <c r="O64" s="149"/>
      <c r="P64" s="150"/>
      <c r="Q64" s="156"/>
      <c r="R64" s="157"/>
      <c r="S64" s="161"/>
      <c r="T64" s="147"/>
      <c r="U64" s="177"/>
    </row>
    <row r="65" spans="1:21" ht="11.25" customHeight="1">
      <c r="A65" s="151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3"/>
      <c r="Q65" s="158"/>
      <c r="R65" s="159"/>
      <c r="S65" s="162"/>
      <c r="T65" s="147"/>
      <c r="U65" s="178"/>
    </row>
    <row r="66" spans="1:21" ht="12.75" customHeight="1">
      <c r="A66" s="113" t="s">
        <v>22</v>
      </c>
      <c r="B66" s="113"/>
      <c r="C66" s="113"/>
      <c r="D66" s="113"/>
      <c r="E66" s="113"/>
      <c r="F66" s="66" t="s">
        <v>51</v>
      </c>
      <c r="G66" s="67"/>
      <c r="H66" s="67"/>
      <c r="I66" s="67"/>
      <c r="J66" s="67"/>
      <c r="K66" s="67"/>
      <c r="L66" s="67"/>
      <c r="M66" s="67"/>
      <c r="N66" s="67"/>
      <c r="O66" s="67"/>
      <c r="P66" s="68"/>
      <c r="Q66" s="60" t="s">
        <v>33</v>
      </c>
      <c r="R66" s="60"/>
      <c r="S66" s="61"/>
      <c r="T66" s="147" t="s">
        <v>49</v>
      </c>
      <c r="U66" s="170" t="s">
        <v>76</v>
      </c>
    </row>
    <row r="67" spans="1:21" ht="12.75" customHeight="1">
      <c r="A67" s="113"/>
      <c r="B67" s="113"/>
      <c r="C67" s="113"/>
      <c r="D67" s="113"/>
      <c r="E67" s="113"/>
      <c r="F67" s="69"/>
      <c r="G67" s="70"/>
      <c r="H67" s="70"/>
      <c r="I67" s="70"/>
      <c r="J67" s="70"/>
      <c r="K67" s="70"/>
      <c r="L67" s="70"/>
      <c r="M67" s="70"/>
      <c r="N67" s="70"/>
      <c r="O67" s="70"/>
      <c r="P67" s="71"/>
      <c r="Q67" s="62"/>
      <c r="R67" s="62"/>
      <c r="S67" s="63"/>
      <c r="T67" s="147"/>
      <c r="U67" s="170"/>
    </row>
    <row r="68" spans="1:21" ht="12.75" customHeight="1">
      <c r="A68" s="113"/>
      <c r="B68" s="113"/>
      <c r="C68" s="113"/>
      <c r="D68" s="113"/>
      <c r="E68" s="113"/>
      <c r="F68" s="72"/>
      <c r="G68" s="73"/>
      <c r="H68" s="73"/>
      <c r="I68" s="73"/>
      <c r="J68" s="73"/>
      <c r="K68" s="73"/>
      <c r="L68" s="73"/>
      <c r="M68" s="73"/>
      <c r="N68" s="73"/>
      <c r="O68" s="73"/>
      <c r="P68" s="74"/>
      <c r="Q68" s="64"/>
      <c r="R68" s="64"/>
      <c r="S68" s="65"/>
      <c r="T68" s="147"/>
      <c r="U68" s="170"/>
    </row>
    <row r="69" spans="1:21" ht="12.75" customHeight="1">
      <c r="A69" s="113" t="s">
        <v>31</v>
      </c>
      <c r="B69" s="113"/>
      <c r="C69" s="113"/>
      <c r="D69" s="113"/>
      <c r="E69" s="113"/>
      <c r="F69" s="66" t="s">
        <v>84</v>
      </c>
      <c r="G69" s="67"/>
      <c r="H69" s="67"/>
      <c r="I69" s="67"/>
      <c r="J69" s="67"/>
      <c r="K69" s="67"/>
      <c r="L69" s="67"/>
      <c r="M69" s="67"/>
      <c r="N69" s="67"/>
      <c r="O69" s="67"/>
      <c r="P69" s="68"/>
      <c r="Q69" s="60" t="s">
        <v>33</v>
      </c>
      <c r="R69" s="60"/>
      <c r="S69" s="61"/>
      <c r="T69" s="147" t="s">
        <v>49</v>
      </c>
      <c r="U69" s="170" t="s">
        <v>88</v>
      </c>
    </row>
    <row r="70" spans="1:21" ht="12.75" customHeight="1">
      <c r="A70" s="113"/>
      <c r="B70" s="113"/>
      <c r="C70" s="113"/>
      <c r="D70" s="113"/>
      <c r="E70" s="113"/>
      <c r="F70" s="69"/>
      <c r="G70" s="70"/>
      <c r="H70" s="70"/>
      <c r="I70" s="70"/>
      <c r="J70" s="70"/>
      <c r="K70" s="70"/>
      <c r="L70" s="70"/>
      <c r="M70" s="70"/>
      <c r="N70" s="70"/>
      <c r="O70" s="70"/>
      <c r="P70" s="71"/>
      <c r="Q70" s="62"/>
      <c r="R70" s="62"/>
      <c r="S70" s="63"/>
      <c r="T70" s="147"/>
      <c r="U70" s="170"/>
    </row>
    <row r="71" spans="1:21" ht="12.75" customHeight="1">
      <c r="A71" s="113"/>
      <c r="B71" s="113"/>
      <c r="C71" s="113"/>
      <c r="D71" s="113"/>
      <c r="E71" s="113"/>
      <c r="F71" s="72"/>
      <c r="G71" s="73"/>
      <c r="H71" s="73"/>
      <c r="I71" s="73"/>
      <c r="J71" s="73"/>
      <c r="K71" s="73"/>
      <c r="L71" s="73"/>
      <c r="M71" s="73"/>
      <c r="N71" s="73"/>
      <c r="O71" s="73"/>
      <c r="P71" s="74"/>
      <c r="Q71" s="64"/>
      <c r="R71" s="64"/>
      <c r="S71" s="65"/>
      <c r="T71" s="147"/>
      <c r="U71" s="170"/>
    </row>
    <row r="72" spans="1:21" s="18" customFormat="1" ht="10.9" customHeight="1">
      <c r="A72" s="18" t="s">
        <v>79</v>
      </c>
    </row>
    <row r="73" spans="1:21" s="18" customFormat="1" ht="10.9" customHeight="1">
      <c r="A73" s="18" t="s">
        <v>80</v>
      </c>
    </row>
    <row r="74" spans="1:21" s="18" customFormat="1" ht="10.9" customHeight="1">
      <c r="A74" s="18" t="s">
        <v>81</v>
      </c>
    </row>
    <row r="75" spans="1:21" s="18" customFormat="1" ht="10.9" customHeight="1">
      <c r="A75" s="18" t="s">
        <v>82</v>
      </c>
    </row>
    <row r="76" spans="1:21" s="18" customFormat="1" ht="10.9" customHeight="1">
      <c r="A76" s="18" t="s">
        <v>83</v>
      </c>
    </row>
    <row r="77" spans="1:21" s="11" customFormat="1" ht="10.9" customHeight="1">
      <c r="A77" s="18" t="s">
        <v>106</v>
      </c>
    </row>
    <row r="78" spans="1:21" ht="10.9" customHeight="1">
      <c r="S78" s="1"/>
      <c r="U78" s="19" t="s">
        <v>66</v>
      </c>
    </row>
    <row r="79" spans="1:21" ht="10.9" customHeight="1">
      <c r="S79" s="1"/>
      <c r="U79" s="19" t="s">
        <v>68</v>
      </c>
    </row>
    <row r="80" spans="1:21" ht="10.9" customHeight="1">
      <c r="S80" s="1"/>
      <c r="U80" s="19" t="s">
        <v>91</v>
      </c>
    </row>
    <row r="81" spans="21:21" ht="10.9" customHeight="1">
      <c r="U81" s="19" t="s">
        <v>90</v>
      </c>
    </row>
    <row r="82" spans="21:21" ht="12.75" customHeight="1"/>
  </sheetData>
  <mergeCells count="167">
    <mergeCell ref="S7:U7"/>
    <mergeCell ref="S8:U8"/>
    <mergeCell ref="S60:S62"/>
    <mergeCell ref="T66:T68"/>
    <mergeCell ref="T30:T35"/>
    <mergeCell ref="A45:P47"/>
    <mergeCell ref="B15:D15"/>
    <mergeCell ref="E15:M15"/>
    <mergeCell ref="B16:D16"/>
    <mergeCell ref="E16:M16"/>
    <mergeCell ref="S1:U1"/>
    <mergeCell ref="T36:T38"/>
    <mergeCell ref="S36:S38"/>
    <mergeCell ref="Q36:R38"/>
    <mergeCell ref="F36:J38"/>
    <mergeCell ref="B36:E38"/>
    <mergeCell ref="T21:T23"/>
    <mergeCell ref="N21:P23"/>
    <mergeCell ref="T24:T26"/>
    <mergeCell ref="F25:G25"/>
    <mergeCell ref="H25:I25"/>
    <mergeCell ref="K21:M23"/>
    <mergeCell ref="S21:S23"/>
    <mergeCell ref="T27:T29"/>
    <mergeCell ref="K36:M38"/>
    <mergeCell ref="S6:U6"/>
    <mergeCell ref="U69:U71"/>
    <mergeCell ref="U24:U38"/>
    <mergeCell ref="U18:U20"/>
    <mergeCell ref="U21:U23"/>
    <mergeCell ref="U39:U41"/>
    <mergeCell ref="U42:U44"/>
    <mergeCell ref="U45:U47"/>
    <mergeCell ref="U48:U50"/>
    <mergeCell ref="U51:U53"/>
    <mergeCell ref="U54:U56"/>
    <mergeCell ref="U57:U59"/>
    <mergeCell ref="U60:U62"/>
    <mergeCell ref="U63:U65"/>
    <mergeCell ref="U66:U68"/>
    <mergeCell ref="A69:E71"/>
    <mergeCell ref="A63:P65"/>
    <mergeCell ref="Q63:R65"/>
    <mergeCell ref="S63:S65"/>
    <mergeCell ref="A66:E68"/>
    <mergeCell ref="A24:A26"/>
    <mergeCell ref="F24:J24"/>
    <mergeCell ref="K24:L26"/>
    <mergeCell ref="M24:M26"/>
    <mergeCell ref="N24:O26"/>
    <mergeCell ref="P24:P26"/>
    <mergeCell ref="Q24:R26"/>
    <mergeCell ref="S24:S26"/>
    <mergeCell ref="F66:P68"/>
    <mergeCell ref="F30:J30"/>
    <mergeCell ref="N30:O32"/>
    <mergeCell ref="P30:P32"/>
    <mergeCell ref="Q30:R35"/>
    <mergeCell ref="G49:H50"/>
    <mergeCell ref="I49:J50"/>
    <mergeCell ref="S30:S35"/>
    <mergeCell ref="F60:J62"/>
    <mergeCell ref="N60:P62"/>
    <mergeCell ref="A59:E59"/>
    <mergeCell ref="T69:T71"/>
    <mergeCell ref="T39:T41"/>
    <mergeCell ref="T42:T44"/>
    <mergeCell ref="T45:T47"/>
    <mergeCell ref="T48:T50"/>
    <mergeCell ref="T51:T53"/>
    <mergeCell ref="T54:T56"/>
    <mergeCell ref="T63:T65"/>
    <mergeCell ref="T57:T59"/>
    <mergeCell ref="T60:T62"/>
    <mergeCell ref="G1:M2"/>
    <mergeCell ref="N18:P20"/>
    <mergeCell ref="A10:F11"/>
    <mergeCell ref="B39:E41"/>
    <mergeCell ref="N39:P41"/>
    <mergeCell ref="B13:D13"/>
    <mergeCell ref="E13:H13"/>
    <mergeCell ref="A36:A44"/>
    <mergeCell ref="A18:E20"/>
    <mergeCell ref="F18:J20"/>
    <mergeCell ref="K18:M20"/>
    <mergeCell ref="H41:I41"/>
    <mergeCell ref="F26:J26"/>
    <mergeCell ref="B24:E29"/>
    <mergeCell ref="F27:J29"/>
    <mergeCell ref="F43:F44"/>
    <mergeCell ref="G43:H44"/>
    <mergeCell ref="B21:E23"/>
    <mergeCell ref="B30:E35"/>
    <mergeCell ref="F31:G31"/>
    <mergeCell ref="H31:I31"/>
    <mergeCell ref="F32:J32"/>
    <mergeCell ref="F33:J33"/>
    <mergeCell ref="K33:L35"/>
    <mergeCell ref="Q51:R53"/>
    <mergeCell ref="Q39:R41"/>
    <mergeCell ref="F39:J39"/>
    <mergeCell ref="K39:L41"/>
    <mergeCell ref="M39:M41"/>
    <mergeCell ref="F40:J40"/>
    <mergeCell ref="F41:G41"/>
    <mergeCell ref="G10:L11"/>
    <mergeCell ref="Q21:R23"/>
    <mergeCell ref="T18:T20"/>
    <mergeCell ref="K42:M44"/>
    <mergeCell ref="N42:P44"/>
    <mergeCell ref="Q18:S20"/>
    <mergeCell ref="Q42:R44"/>
    <mergeCell ref="F21:J23"/>
    <mergeCell ref="N36:P38"/>
    <mergeCell ref="I43:J44"/>
    <mergeCell ref="S42:S44"/>
    <mergeCell ref="S39:S40"/>
    <mergeCell ref="K48:M50"/>
    <mergeCell ref="F48:J48"/>
    <mergeCell ref="Q66:S68"/>
    <mergeCell ref="F69:P71"/>
    <mergeCell ref="Q69:S71"/>
    <mergeCell ref="G3:I4"/>
    <mergeCell ref="J3:K4"/>
    <mergeCell ref="L3:M4"/>
    <mergeCell ref="K27:M29"/>
    <mergeCell ref="N27:P29"/>
    <mergeCell ref="F57:J59"/>
    <mergeCell ref="N57:P59"/>
    <mergeCell ref="J51:J53"/>
    <mergeCell ref="N51:P53"/>
    <mergeCell ref="N48:P50"/>
    <mergeCell ref="F54:I56"/>
    <mergeCell ref="J54:J56"/>
    <mergeCell ref="F49:F50"/>
    <mergeCell ref="S48:S50"/>
    <mergeCell ref="F51:I53"/>
    <mergeCell ref="M33:M35"/>
    <mergeCell ref="N33:O35"/>
    <mergeCell ref="P33:P35"/>
    <mergeCell ref="F34:G34"/>
    <mergeCell ref="H34:I34"/>
    <mergeCell ref="F35:J35"/>
    <mergeCell ref="A62:E62"/>
    <mergeCell ref="Q27:S29"/>
    <mergeCell ref="A57:E58"/>
    <mergeCell ref="K57:M59"/>
    <mergeCell ref="Q57:R59"/>
    <mergeCell ref="S57:S59"/>
    <mergeCell ref="K54:M56"/>
    <mergeCell ref="N54:P56"/>
    <mergeCell ref="Q54:R56"/>
    <mergeCell ref="S54:S56"/>
    <mergeCell ref="Q48:R50"/>
    <mergeCell ref="K51:M53"/>
    <mergeCell ref="A60:E61"/>
    <mergeCell ref="A54:E56"/>
    <mergeCell ref="A48:E50"/>
    <mergeCell ref="A51:E53"/>
    <mergeCell ref="B42:E44"/>
    <mergeCell ref="Q45:R47"/>
    <mergeCell ref="S45:S47"/>
    <mergeCell ref="K30:L32"/>
    <mergeCell ref="M30:M32"/>
    <mergeCell ref="S51:S53"/>
    <mergeCell ref="K60:M62"/>
    <mergeCell ref="Q60:R62"/>
  </mergeCells>
  <phoneticPr fontId="1"/>
  <conditionalFormatting sqref="E13:H13">
    <cfRule type="expression" dxfId="6" priority="8">
      <formula>$E13&gt;=1</formula>
    </cfRule>
  </conditionalFormatting>
  <conditionalFormatting sqref="J3:K4">
    <cfRule type="expression" dxfId="5" priority="6">
      <formula>J$3=""</formula>
    </cfRule>
  </conditionalFormatting>
  <conditionalFormatting sqref="H25:I25">
    <cfRule type="expression" dxfId="4" priority="5">
      <formula>$H25&gt;=1</formula>
    </cfRule>
  </conditionalFormatting>
  <conditionalFormatting sqref="H31:I31">
    <cfRule type="expression" dxfId="3" priority="4">
      <formula>$H31&gt;=1</formula>
    </cfRule>
  </conditionalFormatting>
  <conditionalFormatting sqref="H34:I34">
    <cfRule type="expression" dxfId="2" priority="3">
      <formula>$H34&gt;=1</formula>
    </cfRule>
  </conditionalFormatting>
  <conditionalFormatting sqref="H41:I41">
    <cfRule type="expression" dxfId="1" priority="2">
      <formula>$H41&gt;=1</formula>
    </cfRule>
  </conditionalFormatting>
  <conditionalFormatting sqref="S6:U8">
    <cfRule type="expression" dxfId="0" priority="1">
      <formula>S6=""</formula>
    </cfRule>
  </conditionalFormatting>
  <printOptions horizontalCentered="1"/>
  <pageMargins left="0.51181102362204722" right="0.15748031496062992" top="0.82677165354330717" bottom="0.11811023622047245" header="0.31496062992125984" footer="0"/>
  <pageSetup paperSize="9" scale="7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ErrorMessage="1" error="SMO委託の場合はリストから「SMO委託」を選んでください" xr:uid="{00000000-0002-0000-0000-000000000000}">
          <x14:formula1>
            <xm:f>リスト!$A$6:$A$7</xm:f>
          </x14:formula1>
          <xm:sqref>Q39:R41</xm:sqref>
        </x14:dataValidation>
        <x14:dataValidation type="list" errorStyle="warning" allowBlank="1" showErrorMessage="1" xr:uid="{00000000-0002-0000-0000-000001000000}">
          <x14:formula1>
            <xm:f>リスト!$A$10:$A$11</xm:f>
          </x14:formula1>
          <xm:sqref>K27:L29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1" sqref="C1"/>
    </sheetView>
  </sheetViews>
  <sheetFormatPr defaultRowHeight="13.5"/>
  <cols>
    <col min="1" max="1" width="21.25" style="23" bestFit="1" customWidth="1"/>
    <col min="2" max="2" width="3.875" customWidth="1"/>
    <col min="3" max="3" width="21.25" bestFit="1" customWidth="1"/>
  </cols>
  <sheetData>
    <row r="1" spans="1:1">
      <c r="A1" s="20" t="s">
        <v>92</v>
      </c>
    </row>
    <row r="2" spans="1:1">
      <c r="A2" s="21" t="s">
        <v>93</v>
      </c>
    </row>
    <row r="3" spans="1:1">
      <c r="A3" s="21">
        <v>200000</v>
      </c>
    </row>
    <row r="5" spans="1:1">
      <c r="A5" s="20" t="s">
        <v>94</v>
      </c>
    </row>
    <row r="6" spans="1:1">
      <c r="A6" s="22" t="s">
        <v>95</v>
      </c>
    </row>
    <row r="7" spans="1:1">
      <c r="A7" s="22" t="s">
        <v>96</v>
      </c>
    </row>
    <row r="9" spans="1:1">
      <c r="A9" s="20" t="s">
        <v>97</v>
      </c>
    </row>
    <row r="10" spans="1:1">
      <c r="A10" s="21">
        <v>70000</v>
      </c>
    </row>
    <row r="11" spans="1:1">
      <c r="A11" s="21">
        <v>50000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外部CRC_期間延長</vt:lpstr>
      <vt:lpstr>リスト</vt:lpstr>
      <vt:lpstr>外部CRC_期間延長!Print_Area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2023-05-10T01:45:14Z</cp:lastPrinted>
  <dcterms:created xsi:type="dcterms:W3CDTF">2013-12-04T06:20:30Z</dcterms:created>
  <dcterms:modified xsi:type="dcterms:W3CDTF">2023-05-10T07:08:22Z</dcterms:modified>
</cp:coreProperties>
</file>